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50" activeTab="0"/>
  </bookViews>
  <sheets>
    <sheet name="Лист1" sheetId="1" r:id="rId1"/>
  </sheets>
  <definedNames>
    <definedName name="_xlnm.Print_Area" localSheetId="0">'Лист1'!$B$1:$F$67</definedName>
  </definedNames>
  <calcPr fullCalcOnLoad="1"/>
</workbook>
</file>

<file path=xl/sharedStrings.xml><?xml version="1.0" encoding="utf-8"?>
<sst xmlns="http://schemas.openxmlformats.org/spreadsheetml/2006/main" count="69" uniqueCount="69">
  <si>
    <t>Доходи</t>
  </si>
  <si>
    <t>РАЗОМ</t>
  </si>
  <si>
    <t>в т.ч. на забезпечення централізованих заходів з лікування хворих на цукровий та нецукровий діабет</t>
  </si>
  <si>
    <t>Офіційні трансферти, в т.ч.:</t>
  </si>
  <si>
    <t xml:space="preserve">  - надання пільг та житлових субсидій населенню на придбання твердого та рідкого пічного побутового палива і скрапленого газу</t>
  </si>
  <si>
    <t>Видатки</t>
  </si>
  <si>
    <t>Державне управління</t>
  </si>
  <si>
    <t>Пожежна охорона</t>
  </si>
  <si>
    <t xml:space="preserve">Освіта </t>
  </si>
  <si>
    <t>Охорона здоров"я</t>
  </si>
  <si>
    <t>Соціальний захист   в т.ч.:</t>
  </si>
  <si>
    <t>Молодіжні програми*</t>
  </si>
  <si>
    <t>Утримання терцентру та стаціонарного відділення</t>
  </si>
  <si>
    <t>Мат.допомога жителям району</t>
  </si>
  <si>
    <t>Рада ветеранів</t>
  </si>
  <si>
    <t>Виплата компенсацій фізичним особам по догляду за одинокими непрацездатними громадянами</t>
  </si>
  <si>
    <t>Культура і мистецтво</t>
  </si>
  <si>
    <t>Фізична культура</t>
  </si>
  <si>
    <t>Запобігання і ліквідація надзвич. ситуацій</t>
  </si>
  <si>
    <t>Інші видатки</t>
  </si>
  <si>
    <t>Інші додаткові дотації</t>
  </si>
  <si>
    <t>Інші субвенції</t>
  </si>
  <si>
    <t xml:space="preserve">Передано до бюджету розвитку за рахунок доходів    </t>
  </si>
  <si>
    <t>Кредитування</t>
  </si>
  <si>
    <t xml:space="preserve">Разом видатків </t>
  </si>
  <si>
    <t>Субвенції на соціальні напрямки з Державного бюджету</t>
  </si>
  <si>
    <t>Заходи з мобілізаційної підготовки</t>
  </si>
  <si>
    <t>Субвенція з місцевого бюджету до ДБ</t>
  </si>
  <si>
    <t>Субвенція з ДБ на соц.економ.розвиток</t>
  </si>
  <si>
    <t xml:space="preserve"> %</t>
  </si>
  <si>
    <t xml:space="preserve"> Субвенціяна Проведення виборів депутатів місцевих рад та сільських, селищних, міських голів</t>
  </si>
  <si>
    <t>ФІНАНСУВАННЯ (залишки коштів на початок року)</t>
  </si>
  <si>
    <t xml:space="preserve">Розрахункові показники загального фонду Зведеного бюджету Чернігівського району на 2020 рік </t>
  </si>
  <si>
    <t>Проект бюджету на 2020 рік</t>
  </si>
  <si>
    <t>Відхилення до очікуваного виконання +-</t>
  </si>
  <si>
    <t xml:space="preserve">Базова дотація                                                  </t>
  </si>
  <si>
    <t>Освітня субвенція</t>
  </si>
  <si>
    <t>Медична субвенція</t>
  </si>
  <si>
    <t>тис.грн.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</si>
  <si>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</si>
  <si>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</si>
  <si>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  - на проведення виборів депутатів місцевих рад та сільських, селищних, міських голів</t>
  </si>
  <si>
    <t xml:space="preserve">Субвенція з обласного бюджету   -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</si>
  <si>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Субвенція з обласного бюджету     - на поховання учасників бойових дій та інвалідів війни </t>
  </si>
  <si>
    <t>Утримання ЦСССДМ</t>
  </si>
  <si>
    <t>Надання інших пільг</t>
  </si>
  <si>
    <t>Житлово-комунальне господарство</t>
  </si>
  <si>
    <t>Землеустрій</t>
  </si>
  <si>
    <t>Охорона і рац.використ.природних ресурсів</t>
  </si>
  <si>
    <t>Резхервний фонд</t>
  </si>
  <si>
    <t>Членські внески до асоціації органів місцевого самоврядування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</si>
  <si>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</si>
  <si>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Субвенції з місцевого бюджету на:</t>
  </si>
  <si>
    <t xml:space="preserve">   -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</si>
  <si>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 xml:space="preserve">  -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</t>
  </si>
  <si>
    <t xml:space="preserve">  -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</si>
  <si>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 xml:space="preserve"> -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</si>
  <si>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 -  здійснення переданих видатків у сфері освіти за рахунок коштів освітньої субвенції</t>
  </si>
  <si>
    <t xml:space="preserve">  -  за рахунок залишку коштів освітньої субвенції, що утворився на початок бюджетного періоду</t>
  </si>
  <si>
    <t xml:space="preserve"> - надання державної підтримки особам з особливими освітніми потребами </t>
  </si>
  <si>
    <t xml:space="preserve">  - на забезпечення якісної, сучасної та доступної загальної середньої освіти "Нова українська школа" </t>
  </si>
  <si>
    <t xml:space="preserve">  -  на здійснення переданих видатків у сфері охорони здоров'я</t>
  </si>
  <si>
    <t xml:space="preserve">  - на реалізацію заходів, спрямованих на підвищення якості освіти</t>
  </si>
  <si>
    <t xml:space="preserve">  - Інші субвенції з місцевого бюджету</t>
  </si>
  <si>
    <t xml:space="preserve">   - Інші дотації з місцевого бюджету</t>
  </si>
  <si>
    <t xml:space="preserve">Власні доходи </t>
  </si>
  <si>
    <t>Очікуване виконання за 2019 рік (в діючих умовах)</t>
  </si>
  <si>
    <t>Субвенція з місцевого бюджету на надання державної підтримки особам з особливими освітніми потребами з</t>
  </si>
  <si>
    <t xml:space="preserve">Утримання та розвиток автомобільних доріг та дорожньої інфраструктури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</si>
</sst>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_ ;\-0.0\ "/>
    <numFmt numFmtId="181" formatCode="0.0"/>
    <numFmt numFmtId="182" formatCode="0.000"/>
    <numFmt numFmtId="183" formatCode="0.000000"/>
    <numFmt numFmtId="184" formatCode="0.00000"/>
    <numFmt numFmtId="185" formatCode="0.0000"/>
    <numFmt numFmtId="186" formatCode="0.0000000"/>
    <numFmt numFmtId="187" formatCode="0.0000E+00"/>
    <numFmt numFmtId="188" formatCode="0.000E+00"/>
    <numFmt numFmtId="189" formatCode="0.0E+00"/>
    <numFmt numFmtId="190" formatCode="0E+0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81" fontId="11" fillId="0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11" xfId="0" applyFont="1" applyFill="1" applyBorder="1" applyAlignment="1">
      <alignment horizontal="left" vertical="top" wrapText="1"/>
    </xf>
    <xf numFmtId="181" fontId="11" fillId="34" borderId="10" xfId="0" applyNumberFormat="1" applyFont="1" applyFill="1" applyBorder="1" applyAlignment="1">
      <alignment horizontal="center" vertical="center"/>
    </xf>
    <xf numFmtId="181" fontId="11" fillId="34" borderId="10" xfId="0" applyNumberFormat="1" applyFont="1" applyFill="1" applyBorder="1" applyAlignment="1">
      <alignment horizontal="center" vertical="center" wrapText="1"/>
    </xf>
    <xf numFmtId="181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81" fontId="6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181" fontId="12" fillId="36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81" fontId="11" fillId="36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81" fontId="17" fillId="36" borderId="16" xfId="0" applyNumberFormat="1" applyFont="1" applyFill="1" applyBorder="1" applyAlignment="1">
      <alignment horizontal="center" vertical="center"/>
    </xf>
    <xf numFmtId="181" fontId="17" fillId="36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181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1" fillId="34" borderId="18" xfId="0" applyFont="1" applyFill="1" applyBorder="1" applyAlignment="1">
      <alignment horizontal="left" vertical="center" wrapText="1"/>
    </xf>
    <xf numFmtId="181" fontId="12" fillId="35" borderId="19" xfId="0" applyNumberFormat="1" applyFont="1" applyFill="1" applyBorder="1" applyAlignment="1">
      <alignment horizontal="center" vertical="center"/>
    </xf>
    <xf numFmtId="181" fontId="12" fillId="35" borderId="20" xfId="0" applyNumberFormat="1" applyFont="1" applyFill="1" applyBorder="1" applyAlignment="1">
      <alignment horizontal="center" vertical="center"/>
    </xf>
    <xf numFmtId="181" fontId="18" fillId="34" borderId="19" xfId="0" applyNumberFormat="1" applyFont="1" applyFill="1" applyBorder="1" applyAlignment="1">
      <alignment horizontal="center" vertical="center" wrapText="1"/>
    </xf>
    <xf numFmtId="181" fontId="6" fillId="0" borderId="0" xfId="0" applyNumberFormat="1" applyFont="1" applyFill="1" applyAlignment="1">
      <alignment horizontal="center" vertical="center"/>
    </xf>
    <xf numFmtId="181" fontId="12" fillId="0" borderId="21" xfId="0" applyNumberFormat="1" applyFont="1" applyFill="1" applyBorder="1" applyAlignment="1">
      <alignment horizontal="center" vertical="center"/>
    </xf>
    <xf numFmtId="181" fontId="19" fillId="36" borderId="22" xfId="0" applyNumberFormat="1" applyFont="1" applyFill="1" applyBorder="1" applyAlignment="1">
      <alignment horizontal="center" vertical="center"/>
    </xf>
    <xf numFmtId="181" fontId="12" fillId="35" borderId="10" xfId="0" applyNumberFormat="1" applyFont="1" applyFill="1" applyBorder="1" applyAlignment="1">
      <alignment horizontal="center" vertical="center"/>
    </xf>
    <xf numFmtId="181" fontId="12" fillId="35" borderId="15" xfId="0" applyNumberFormat="1" applyFont="1" applyFill="1" applyBorder="1" applyAlignment="1">
      <alignment horizontal="center" vertical="center"/>
    </xf>
    <xf numFmtId="181" fontId="19" fillId="36" borderId="23" xfId="0" applyNumberFormat="1" applyFont="1" applyFill="1" applyBorder="1" applyAlignment="1">
      <alignment horizontal="center" vertical="center"/>
    </xf>
    <xf numFmtId="181" fontId="19" fillId="36" borderId="10" xfId="0" applyNumberFormat="1" applyFont="1" applyFill="1" applyBorder="1" applyAlignment="1">
      <alignment horizontal="center" vertical="center"/>
    </xf>
    <xf numFmtId="181" fontId="19" fillId="33" borderId="10" xfId="0" applyNumberFormat="1" applyFont="1" applyFill="1" applyBorder="1" applyAlignment="1">
      <alignment horizontal="center" vertical="center"/>
    </xf>
    <xf numFmtId="181" fontId="11" fillId="35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81" fontId="12" fillId="0" borderId="24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center" wrapText="1"/>
    </xf>
    <xf numFmtId="181" fontId="19" fillId="0" borderId="10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vertical="center" wrapText="1"/>
    </xf>
    <xf numFmtId="181" fontId="19" fillId="36" borderId="25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0" fontId="19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="75" zoomScaleNormal="75" zoomScaleSheetLayoutView="75" zoomScalePageLayoutView="0" workbookViewId="0" topLeftCell="A1">
      <pane ySplit="5" topLeftCell="A57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9.00390625" style="3" customWidth="1"/>
    <col min="2" max="2" width="70.125" style="3" customWidth="1"/>
    <col min="3" max="3" width="20.375" style="28" customWidth="1"/>
    <col min="4" max="4" width="19.375" style="3" customWidth="1"/>
    <col min="5" max="5" width="18.25390625" style="3" customWidth="1"/>
    <col min="6" max="6" width="17.75390625" style="3" bestFit="1" customWidth="1"/>
    <col min="7" max="16384" width="9.125" style="3" customWidth="1"/>
  </cols>
  <sheetData>
    <row r="1" spans="2:5" ht="21.75" customHeight="1">
      <c r="B1" s="2"/>
      <c r="E1" s="4"/>
    </row>
    <row r="2" spans="2:6" s="5" customFormat="1" ht="54.75" customHeight="1">
      <c r="B2" s="65" t="s">
        <v>32</v>
      </c>
      <c r="C2" s="65"/>
      <c r="D2" s="65"/>
      <c r="E2" s="65"/>
      <c r="F2" s="65"/>
    </row>
    <row r="3" spans="2:6" s="5" customFormat="1" ht="54.75" customHeight="1" thickBot="1">
      <c r="B3" s="30"/>
      <c r="C3" s="30"/>
      <c r="D3" s="30"/>
      <c r="E3" s="30"/>
      <c r="F3" s="30" t="s">
        <v>38</v>
      </c>
    </row>
    <row r="4" spans="2:6" s="7" customFormat="1" ht="86.25" customHeight="1">
      <c r="B4" s="17"/>
      <c r="C4" s="18" t="s">
        <v>66</v>
      </c>
      <c r="D4" s="19" t="s">
        <v>33</v>
      </c>
      <c r="E4" s="20" t="s">
        <v>34</v>
      </c>
      <c r="F4" s="21" t="s">
        <v>29</v>
      </c>
    </row>
    <row r="5" spans="2:6" s="7" customFormat="1" ht="15.75" customHeight="1">
      <c r="B5" s="22">
        <v>1</v>
      </c>
      <c r="C5" s="6">
        <v>2</v>
      </c>
      <c r="D5" s="6">
        <v>3</v>
      </c>
      <c r="E5" s="1">
        <v>4</v>
      </c>
      <c r="F5" s="23">
        <v>5</v>
      </c>
    </row>
    <row r="6" spans="2:6" s="7" customFormat="1" ht="26.25" customHeight="1">
      <c r="B6" s="68" t="s">
        <v>0</v>
      </c>
      <c r="C6" s="69"/>
      <c r="D6" s="69"/>
      <c r="E6" s="1"/>
      <c r="F6" s="23"/>
    </row>
    <row r="7" spans="2:6" ht="21" customHeight="1">
      <c r="B7" s="24" t="s">
        <v>65</v>
      </c>
      <c r="C7" s="12">
        <v>120600</v>
      </c>
      <c r="D7" s="12">
        <v>58564.6</v>
      </c>
      <c r="E7" s="43">
        <f>D7-C7</f>
        <v>-62035.4</v>
      </c>
      <c r="F7" s="44">
        <f>D7/C7*100</f>
        <v>48.561028192371474</v>
      </c>
    </row>
    <row r="8" spans="2:6" s="9" customFormat="1" ht="30" customHeight="1">
      <c r="B8" s="25" t="s">
        <v>3</v>
      </c>
      <c r="C8" s="13">
        <v>285623.5</v>
      </c>
      <c r="D8" s="13">
        <f>SUM(D9:D29)</f>
        <v>57110.69999999999</v>
      </c>
      <c r="E8" s="43">
        <f>D8-C8</f>
        <v>-228512.80000000002</v>
      </c>
      <c r="F8" s="44">
        <f>D8/C8*100</f>
        <v>19.99509844253011</v>
      </c>
    </row>
    <row r="9" spans="2:6" ht="18.75">
      <c r="B9" s="26" t="s">
        <v>35</v>
      </c>
      <c r="C9" s="8">
        <v>15719.1</v>
      </c>
      <c r="D9" s="8">
        <v>6133.3</v>
      </c>
      <c r="E9" s="43">
        <f>D9-C9</f>
        <v>-9585.8</v>
      </c>
      <c r="F9" s="44">
        <f>D9/C9*100</f>
        <v>39.01813717070316</v>
      </c>
    </row>
    <row r="10" spans="2:7" ht="18.75">
      <c r="B10" s="26" t="s">
        <v>36</v>
      </c>
      <c r="C10" s="8">
        <v>61975.9</v>
      </c>
      <c r="D10" s="8">
        <v>25727.8</v>
      </c>
      <c r="E10" s="43">
        <f>D10-C10</f>
        <v>-36248.100000000006</v>
      </c>
      <c r="F10" s="44">
        <f>D10/C10*100</f>
        <v>41.512587957577054</v>
      </c>
      <c r="G10" s="16"/>
    </row>
    <row r="11" spans="2:6" s="10" customFormat="1" ht="18.75">
      <c r="B11" s="26" t="s">
        <v>37</v>
      </c>
      <c r="C11" s="29">
        <v>21866.9</v>
      </c>
      <c r="D11" s="8">
        <v>2544</v>
      </c>
      <c r="E11" s="43">
        <f>D11-C11</f>
        <v>-19322.9</v>
      </c>
      <c r="F11" s="44">
        <f>D11/C11*100</f>
        <v>11.634022197933863</v>
      </c>
    </row>
    <row r="12" spans="2:6" s="10" customFormat="1" ht="56.25">
      <c r="B12" s="26" t="s">
        <v>39</v>
      </c>
      <c r="C12" s="29">
        <v>1530</v>
      </c>
      <c r="D12" s="8"/>
      <c r="E12" s="43"/>
      <c r="F12" s="44"/>
    </row>
    <row r="13" spans="1:6" s="10" customFormat="1" ht="75">
      <c r="A13" s="10">
        <v>410523</v>
      </c>
      <c r="B13" s="26" t="s">
        <v>51</v>
      </c>
      <c r="C13" s="29">
        <v>760</v>
      </c>
      <c r="D13" s="8"/>
      <c r="E13" s="43"/>
      <c r="F13" s="44"/>
    </row>
    <row r="14" spans="1:6" s="10" customFormat="1" ht="93.75">
      <c r="A14" s="10">
        <v>410402</v>
      </c>
      <c r="B14" s="26" t="s">
        <v>40</v>
      </c>
      <c r="C14" s="29">
        <v>3863.1</v>
      </c>
      <c r="D14" s="8">
        <v>1347.2</v>
      </c>
      <c r="E14" s="43"/>
      <c r="F14" s="44"/>
    </row>
    <row r="15" spans="2:6" s="10" customFormat="1" ht="18.75">
      <c r="B15" s="26" t="s">
        <v>52</v>
      </c>
      <c r="C15" s="29"/>
      <c r="D15" s="8"/>
      <c r="E15" s="43"/>
      <c r="F15" s="44"/>
    </row>
    <row r="16" spans="1:6" ht="144" customHeight="1">
      <c r="A16" s="3">
        <v>410501</v>
      </c>
      <c r="B16" s="11" t="s">
        <v>53</v>
      </c>
      <c r="C16" s="14">
        <v>45476.5</v>
      </c>
      <c r="D16" s="14"/>
      <c r="E16" s="43">
        <f aca="true" t="shared" si="0" ref="E16:E23">D16-C16</f>
        <v>-45476.5</v>
      </c>
      <c r="F16" s="44">
        <f aca="true" t="shared" si="1" ref="F16:F23">D16/C16*100</f>
        <v>0</v>
      </c>
    </row>
    <row r="17" spans="1:6" ht="50.25" customHeight="1">
      <c r="A17" s="3">
        <v>410502</v>
      </c>
      <c r="B17" s="11" t="s">
        <v>4</v>
      </c>
      <c r="C17" s="14">
        <v>7283.9</v>
      </c>
      <c r="D17" s="14"/>
      <c r="E17" s="43">
        <f t="shared" si="0"/>
        <v>-7283.9</v>
      </c>
      <c r="F17" s="44">
        <f t="shared" si="1"/>
        <v>0</v>
      </c>
    </row>
    <row r="18" spans="1:6" ht="116.25" customHeight="1">
      <c r="A18" s="3">
        <v>410503</v>
      </c>
      <c r="B18" s="11" t="s">
        <v>54</v>
      </c>
      <c r="C18" s="14">
        <v>74907.5</v>
      </c>
      <c r="D18" s="14"/>
      <c r="E18" s="43">
        <f t="shared" si="0"/>
        <v>-74907.5</v>
      </c>
      <c r="F18" s="44">
        <f t="shared" si="1"/>
        <v>0</v>
      </c>
    </row>
    <row r="19" spans="1:6" ht="123" customHeight="1">
      <c r="A19" s="3">
        <v>410507</v>
      </c>
      <c r="B19" s="11" t="s">
        <v>55</v>
      </c>
      <c r="C19" s="14">
        <v>1734.6</v>
      </c>
      <c r="D19" s="14"/>
      <c r="E19" s="43">
        <f t="shared" si="0"/>
        <v>-1734.6</v>
      </c>
      <c r="F19" s="44">
        <f t="shared" si="1"/>
        <v>0</v>
      </c>
    </row>
    <row r="20" spans="1:6" ht="68.25" customHeight="1">
      <c r="A20" s="3">
        <v>410509</v>
      </c>
      <c r="B20" s="11" t="s">
        <v>56</v>
      </c>
      <c r="C20" s="14">
        <v>367.8</v>
      </c>
      <c r="D20" s="14"/>
      <c r="E20" s="43">
        <f t="shared" si="0"/>
        <v>-367.8</v>
      </c>
      <c r="F20" s="44">
        <f t="shared" si="1"/>
        <v>0</v>
      </c>
    </row>
    <row r="21" spans="1:6" ht="50.25" customHeight="1">
      <c r="A21" s="3">
        <v>410510</v>
      </c>
      <c r="B21" s="11" t="s">
        <v>57</v>
      </c>
      <c r="C21" s="14">
        <v>1188.8</v>
      </c>
      <c r="D21" s="14">
        <v>1831.7</v>
      </c>
      <c r="E21" s="43">
        <f t="shared" si="0"/>
        <v>642.9000000000001</v>
      </c>
      <c r="F21" s="44">
        <f t="shared" si="1"/>
        <v>154.07974427994617</v>
      </c>
    </row>
    <row r="22" spans="1:6" ht="31.5">
      <c r="A22" s="3">
        <v>410511</v>
      </c>
      <c r="B22" s="11" t="s">
        <v>58</v>
      </c>
      <c r="C22" s="14">
        <v>961.4</v>
      </c>
      <c r="D22" s="14"/>
      <c r="E22" s="43">
        <f t="shared" si="0"/>
        <v>-961.4</v>
      </c>
      <c r="F22" s="44">
        <f t="shared" si="1"/>
        <v>0</v>
      </c>
    </row>
    <row r="23" spans="1:6" ht="31.5">
      <c r="A23" s="3">
        <v>410512</v>
      </c>
      <c r="B23" s="11" t="s">
        <v>59</v>
      </c>
      <c r="C23" s="14">
        <v>1044.4</v>
      </c>
      <c r="D23" s="14">
        <v>123.7</v>
      </c>
      <c r="E23" s="43">
        <f t="shared" si="0"/>
        <v>-920.7</v>
      </c>
      <c r="F23" s="44">
        <f t="shared" si="1"/>
        <v>11.844121026426656</v>
      </c>
    </row>
    <row r="24" spans="1:6" ht="31.5">
      <c r="A24" s="3">
        <v>410514</v>
      </c>
      <c r="B24" s="11" t="s">
        <v>60</v>
      </c>
      <c r="C24" s="14">
        <v>1049.8</v>
      </c>
      <c r="D24" s="14"/>
      <c r="E24" s="43"/>
      <c r="F24" s="44"/>
    </row>
    <row r="25" spans="1:6" ht="18.75">
      <c r="A25" s="3">
        <v>410515</v>
      </c>
      <c r="B25" s="11" t="s">
        <v>61</v>
      </c>
      <c r="C25" s="14">
        <v>15011.4</v>
      </c>
      <c r="D25" s="14">
        <v>7422.6</v>
      </c>
      <c r="E25" s="43"/>
      <c r="F25" s="44"/>
    </row>
    <row r="26" spans="1:6" ht="50.25" customHeight="1">
      <c r="A26" s="3">
        <v>410530</v>
      </c>
      <c r="B26" s="11" t="s">
        <v>41</v>
      </c>
      <c r="C26" s="14">
        <v>2063.4</v>
      </c>
      <c r="D26" s="14"/>
      <c r="E26" s="43">
        <f>D26-C26</f>
        <v>-2063.4</v>
      </c>
      <c r="F26" s="44">
        <f>D26/C26*100</f>
        <v>0</v>
      </c>
    </row>
    <row r="27" spans="1:6" ht="18.75">
      <c r="A27" s="3">
        <v>410543</v>
      </c>
      <c r="B27" s="11" t="s">
        <v>62</v>
      </c>
      <c r="C27" s="14">
        <v>2778.8</v>
      </c>
      <c r="D27" s="14"/>
      <c r="E27" s="43"/>
      <c r="F27" s="44"/>
    </row>
    <row r="28" spans="1:6" ht="18.75">
      <c r="A28" s="3">
        <v>410539</v>
      </c>
      <c r="B28" s="11" t="s">
        <v>63</v>
      </c>
      <c r="C28" s="14">
        <v>10882</v>
      </c>
      <c r="D28" s="14">
        <v>6540.6</v>
      </c>
      <c r="E28" s="43">
        <f>D28-C28</f>
        <v>-4341.4</v>
      </c>
      <c r="F28" s="44">
        <f>D28/C28*100</f>
        <v>60.104760154383385</v>
      </c>
    </row>
    <row r="29" spans="1:6" ht="18.75">
      <c r="A29" s="3">
        <v>410404</v>
      </c>
      <c r="B29" s="11" t="s">
        <v>64</v>
      </c>
      <c r="C29" s="27">
        <v>15158.2</v>
      </c>
      <c r="D29" s="14">
        <f>2836.8+2603</f>
        <v>5439.8</v>
      </c>
      <c r="E29" s="43">
        <f>D29-C29</f>
        <v>-9718.400000000001</v>
      </c>
      <c r="F29" s="44">
        <f>D29/C29*100</f>
        <v>35.886846723225716</v>
      </c>
    </row>
    <row r="30" spans="2:10" ht="26.25" thickBot="1">
      <c r="B30" s="36" t="s">
        <v>1</v>
      </c>
      <c r="C30" s="39">
        <v>406223.5</v>
      </c>
      <c r="D30" s="39">
        <f>SUM(D9:D29,D7)</f>
        <v>115675.29999999999</v>
      </c>
      <c r="E30" s="37">
        <f>D30-C30</f>
        <v>-290548.2</v>
      </c>
      <c r="F30" s="38">
        <f>D30/C30*100</f>
        <v>28.475777496870563</v>
      </c>
      <c r="G30" s="15"/>
      <c r="H30" s="15"/>
      <c r="I30" s="15"/>
      <c r="J30" s="15"/>
    </row>
    <row r="31" spans="2:6" s="33" customFormat="1" ht="22.5">
      <c r="B31" s="66" t="s">
        <v>5</v>
      </c>
      <c r="C31" s="67"/>
      <c r="D31" s="67"/>
      <c r="E31" s="31"/>
      <c r="F31" s="32"/>
    </row>
    <row r="32" spans="2:6" s="33" customFormat="1" ht="20.25">
      <c r="B32" s="51" t="s">
        <v>6</v>
      </c>
      <c r="C32" s="46">
        <v>33350.8424</v>
      </c>
      <c r="D32" s="42">
        <v>16554.162</v>
      </c>
      <c r="E32" s="43">
        <f aca="true" t="shared" si="2" ref="E32:E64">D32-C32</f>
        <v>-16796.6804</v>
      </c>
      <c r="F32" s="44">
        <f aca="true" t="shared" si="3" ref="F32:F64">D32/C32*100</f>
        <v>49.63641338187008</v>
      </c>
    </row>
    <row r="33" spans="2:6" s="33" customFormat="1" ht="20.25">
      <c r="B33" s="51" t="s">
        <v>8</v>
      </c>
      <c r="C33" s="46">
        <v>119948.52364</v>
      </c>
      <c r="D33" s="42">
        <f>52250.412-400</f>
        <v>51850.412</v>
      </c>
      <c r="E33" s="43">
        <f t="shared" si="2"/>
        <v>-68098.11164</v>
      </c>
      <c r="F33" s="44">
        <f t="shared" si="3"/>
        <v>43.22721983274925</v>
      </c>
    </row>
    <row r="34" spans="2:6" s="33" customFormat="1" ht="20.25">
      <c r="B34" s="51" t="s">
        <v>9</v>
      </c>
      <c r="C34" s="46">
        <v>61365.24314</v>
      </c>
      <c r="D34" s="42">
        <v>19441.631</v>
      </c>
      <c r="E34" s="43">
        <f t="shared" si="2"/>
        <v>-41923.61214</v>
      </c>
      <c r="F34" s="44">
        <f t="shared" si="3"/>
        <v>31.68182835297408</v>
      </c>
    </row>
    <row r="35" spans="2:6" s="33" customFormat="1" ht="37.5">
      <c r="B35" s="52" t="s">
        <v>2</v>
      </c>
      <c r="C35" s="53"/>
      <c r="D35" s="41">
        <v>74.1</v>
      </c>
      <c r="E35" s="43">
        <f t="shared" si="2"/>
        <v>74.1</v>
      </c>
      <c r="F35" s="44" t="e">
        <f t="shared" si="3"/>
        <v>#DIV/0!</v>
      </c>
    </row>
    <row r="36" spans="2:6" s="33" customFormat="1" ht="20.25">
      <c r="B36" s="54" t="s">
        <v>10</v>
      </c>
      <c r="C36" s="46">
        <v>137114.30624</v>
      </c>
      <c r="D36" s="42">
        <f>SUM(D37:D46)</f>
        <v>7374.605</v>
      </c>
      <c r="E36" s="43">
        <f t="shared" si="2"/>
        <v>-129739.70124000001</v>
      </c>
      <c r="F36" s="44">
        <f t="shared" si="3"/>
        <v>5.378435848329169</v>
      </c>
    </row>
    <row r="37" spans="2:8" s="33" customFormat="1" ht="37.5">
      <c r="B37" s="55" t="s">
        <v>25</v>
      </c>
      <c r="C37" s="46">
        <v>129402.523</v>
      </c>
      <c r="D37" s="42"/>
      <c r="E37" s="43">
        <f t="shared" si="2"/>
        <v>-129402.523</v>
      </c>
      <c r="F37" s="44">
        <f t="shared" si="3"/>
        <v>0</v>
      </c>
      <c r="H37" s="34"/>
    </row>
    <row r="38" spans="2:8" s="33" customFormat="1" ht="63">
      <c r="B38" s="56" t="s">
        <v>42</v>
      </c>
      <c r="C38" s="46">
        <v>434.9</v>
      </c>
      <c r="D38" s="42">
        <v>446.8</v>
      </c>
      <c r="E38" s="43"/>
      <c r="F38" s="44"/>
      <c r="H38" s="34"/>
    </row>
    <row r="39" spans="2:8" s="33" customFormat="1" ht="31.5">
      <c r="B39" s="56" t="s">
        <v>43</v>
      </c>
      <c r="C39" s="46">
        <v>11.4</v>
      </c>
      <c r="D39" s="42">
        <v>5.4</v>
      </c>
      <c r="E39" s="43"/>
      <c r="F39" s="44"/>
      <c r="H39" s="34"/>
    </row>
    <row r="40" spans="2:8" s="33" customFormat="1" ht="20.25">
      <c r="B40" s="56" t="s">
        <v>45</v>
      </c>
      <c r="C40" s="46">
        <f>31.743+215.88743</f>
        <v>247.63043</v>
      </c>
      <c r="D40" s="42"/>
      <c r="E40" s="43"/>
      <c r="F40" s="44"/>
      <c r="H40" s="34"/>
    </row>
    <row r="41" spans="2:6" s="33" customFormat="1" ht="20.25">
      <c r="B41" s="51" t="s">
        <v>11</v>
      </c>
      <c r="C41" s="46">
        <v>85.644</v>
      </c>
      <c r="D41" s="42">
        <v>86.944</v>
      </c>
      <c r="E41" s="43">
        <f t="shared" si="2"/>
        <v>1.2999999999999972</v>
      </c>
      <c r="F41" s="44">
        <f t="shared" si="3"/>
        <v>101.51791135397691</v>
      </c>
    </row>
    <row r="42" spans="2:6" s="33" customFormat="1" ht="20.25">
      <c r="B42" s="51" t="s">
        <v>44</v>
      </c>
      <c r="C42" s="46">
        <v>755.34</v>
      </c>
      <c r="D42" s="42">
        <v>655.848</v>
      </c>
      <c r="E42" s="43"/>
      <c r="F42" s="44"/>
    </row>
    <row r="43" spans="2:6" s="33" customFormat="1" ht="20.25">
      <c r="B43" s="57" t="s">
        <v>12</v>
      </c>
      <c r="C43" s="46">
        <v>4832.225</v>
      </c>
      <c r="D43" s="42">
        <v>5075.052</v>
      </c>
      <c r="E43" s="43">
        <f t="shared" si="2"/>
        <v>242.82699999999932</v>
      </c>
      <c r="F43" s="44">
        <f t="shared" si="3"/>
        <v>105.0251592175447</v>
      </c>
    </row>
    <row r="44" spans="2:6" s="33" customFormat="1" ht="20.25">
      <c r="B44" s="57" t="s">
        <v>13</v>
      </c>
      <c r="C44" s="46">
        <v>575.38</v>
      </c>
      <c r="D44" s="42">
        <v>437.4</v>
      </c>
      <c r="E44" s="43">
        <f t="shared" si="2"/>
        <v>-137.98000000000002</v>
      </c>
      <c r="F44" s="44">
        <f t="shared" si="3"/>
        <v>76.01932635823282</v>
      </c>
    </row>
    <row r="45" spans="2:6" s="33" customFormat="1" ht="20.25">
      <c r="B45" s="57" t="s">
        <v>14</v>
      </c>
      <c r="C45" s="46">
        <v>256.906</v>
      </c>
      <c r="D45" s="42">
        <v>245.071</v>
      </c>
      <c r="E45" s="43">
        <f t="shared" si="2"/>
        <v>-11.835000000000008</v>
      </c>
      <c r="F45" s="44">
        <f t="shared" si="3"/>
        <v>95.39325667753964</v>
      </c>
    </row>
    <row r="46" spans="2:6" s="33" customFormat="1" ht="37.5">
      <c r="B46" s="52" t="s">
        <v>15</v>
      </c>
      <c r="C46" s="58">
        <v>512.35761</v>
      </c>
      <c r="D46" s="42">
        <v>422.09</v>
      </c>
      <c r="E46" s="43">
        <f t="shared" si="2"/>
        <v>-90.26761000000005</v>
      </c>
      <c r="F46" s="44">
        <f t="shared" si="3"/>
        <v>82.38191289868809</v>
      </c>
    </row>
    <row r="47" spans="2:6" s="33" customFormat="1" ht="20.25">
      <c r="B47" s="57" t="s">
        <v>16</v>
      </c>
      <c r="C47" s="58">
        <v>9555.79682</v>
      </c>
      <c r="D47" s="42">
        <v>4334.221</v>
      </c>
      <c r="E47" s="43">
        <f t="shared" si="2"/>
        <v>-5221.57582</v>
      </c>
      <c r="F47" s="44">
        <f t="shared" si="3"/>
        <v>45.35698154369088</v>
      </c>
    </row>
    <row r="48" spans="2:6" s="33" customFormat="1" ht="20.25">
      <c r="B48" s="57" t="s">
        <v>17</v>
      </c>
      <c r="C48" s="58">
        <v>1545.29102</v>
      </c>
      <c r="D48" s="42">
        <v>1672.791</v>
      </c>
      <c r="E48" s="43">
        <f t="shared" si="2"/>
        <v>127.49998000000005</v>
      </c>
      <c r="F48" s="44">
        <f t="shared" si="3"/>
        <v>108.25087173547413</v>
      </c>
    </row>
    <row r="49" spans="2:6" s="33" customFormat="1" ht="20.25">
      <c r="B49" s="57" t="s">
        <v>46</v>
      </c>
      <c r="C49" s="58">
        <v>5828.63172</v>
      </c>
      <c r="D49" s="42">
        <v>2098.977</v>
      </c>
      <c r="E49" s="43">
        <f t="shared" si="2"/>
        <v>-3729.6547200000005</v>
      </c>
      <c r="F49" s="44">
        <f t="shared" si="3"/>
        <v>36.01148778705133</v>
      </c>
    </row>
    <row r="50" spans="2:6" s="33" customFormat="1" ht="20.25">
      <c r="B50" s="57" t="s">
        <v>47</v>
      </c>
      <c r="C50" s="58">
        <v>160.132</v>
      </c>
      <c r="D50" s="42">
        <v>110</v>
      </c>
      <c r="E50" s="43">
        <f t="shared" si="2"/>
        <v>-50.132000000000005</v>
      </c>
      <c r="F50" s="44">
        <f t="shared" si="3"/>
        <v>68.69332800439636</v>
      </c>
    </row>
    <row r="51" spans="2:6" s="33" customFormat="1" ht="34.5">
      <c r="B51" s="57" t="s">
        <v>68</v>
      </c>
      <c r="C51" s="46">
        <v>4019.0854</v>
      </c>
      <c r="D51" s="42">
        <v>1965.905</v>
      </c>
      <c r="E51" s="43">
        <f t="shared" si="2"/>
        <v>-2053.1804</v>
      </c>
      <c r="F51" s="44">
        <f t="shared" si="3"/>
        <v>48.914238050278804</v>
      </c>
    </row>
    <row r="52" spans="2:6" s="33" customFormat="1" ht="20.25">
      <c r="B52" s="57" t="s">
        <v>18</v>
      </c>
      <c r="C52" s="46">
        <v>54.25</v>
      </c>
      <c r="D52" s="42">
        <v>246</v>
      </c>
      <c r="E52" s="43">
        <f t="shared" si="2"/>
        <v>191.75</v>
      </c>
      <c r="F52" s="44">
        <f t="shared" si="3"/>
        <v>453.4562211981567</v>
      </c>
    </row>
    <row r="53" spans="2:6" s="33" customFormat="1" ht="20.25">
      <c r="B53" s="57" t="s">
        <v>7</v>
      </c>
      <c r="C53" s="46">
        <v>521.97594</v>
      </c>
      <c r="D53" s="42">
        <v>614.368</v>
      </c>
      <c r="E53" s="43">
        <f t="shared" si="2"/>
        <v>92.39206000000001</v>
      </c>
      <c r="F53" s="44">
        <v>0</v>
      </c>
    </row>
    <row r="54" spans="2:6" s="33" customFormat="1" ht="20.25">
      <c r="B54" s="57" t="s">
        <v>26</v>
      </c>
      <c r="C54" s="46">
        <v>37.261</v>
      </c>
      <c r="D54" s="42">
        <v>99.3</v>
      </c>
      <c r="E54" s="43">
        <f t="shared" si="2"/>
        <v>62.038999999999994</v>
      </c>
      <c r="F54" s="44">
        <v>0</v>
      </c>
    </row>
    <row r="55" spans="2:6" s="33" customFormat="1" ht="20.25">
      <c r="B55" s="57" t="s">
        <v>48</v>
      </c>
      <c r="C55" s="46">
        <v>40</v>
      </c>
      <c r="D55" s="42">
        <v>0</v>
      </c>
      <c r="E55" s="43">
        <f t="shared" si="2"/>
        <v>-40</v>
      </c>
      <c r="F55" s="44">
        <f t="shared" si="3"/>
        <v>0</v>
      </c>
    </row>
    <row r="56" spans="2:6" s="33" customFormat="1" ht="20.25">
      <c r="B56" s="57" t="s">
        <v>49</v>
      </c>
      <c r="C56" s="46">
        <v>10</v>
      </c>
      <c r="D56" s="42">
        <v>50</v>
      </c>
      <c r="E56" s="43">
        <f t="shared" si="2"/>
        <v>40</v>
      </c>
      <c r="F56" s="44">
        <f t="shared" si="3"/>
        <v>500</v>
      </c>
    </row>
    <row r="57" spans="2:6" s="33" customFormat="1" ht="20.25">
      <c r="B57" s="57" t="s">
        <v>27</v>
      </c>
      <c r="C57" s="46">
        <v>143</v>
      </c>
      <c r="D57" s="42">
        <v>0</v>
      </c>
      <c r="E57" s="43">
        <f t="shared" si="2"/>
        <v>-143</v>
      </c>
      <c r="F57" s="44">
        <f t="shared" si="3"/>
        <v>0</v>
      </c>
    </row>
    <row r="58" spans="2:6" s="33" customFormat="1" ht="34.5">
      <c r="B58" s="57" t="s">
        <v>50</v>
      </c>
      <c r="C58" s="46">
        <v>0</v>
      </c>
      <c r="D58" s="42">
        <v>5</v>
      </c>
      <c r="E58" s="43">
        <f t="shared" si="2"/>
        <v>5</v>
      </c>
      <c r="F58" s="44">
        <v>0</v>
      </c>
    </row>
    <row r="59" spans="2:6" s="33" customFormat="1" ht="20.25" hidden="1">
      <c r="B59" s="59" t="s">
        <v>19</v>
      </c>
      <c r="C59" s="60"/>
      <c r="D59" s="45"/>
      <c r="E59" s="43">
        <f t="shared" si="2"/>
        <v>0</v>
      </c>
      <c r="F59" s="44" t="e">
        <f t="shared" si="3"/>
        <v>#DIV/0!</v>
      </c>
    </row>
    <row r="60" spans="2:6" s="33" customFormat="1" ht="34.5">
      <c r="B60" s="61" t="s">
        <v>30</v>
      </c>
      <c r="C60" s="46">
        <v>1030.3</v>
      </c>
      <c r="D60" s="46">
        <v>0</v>
      </c>
      <c r="E60" s="43">
        <f t="shared" si="2"/>
        <v>-1030.3</v>
      </c>
      <c r="F60" s="44">
        <f t="shared" si="3"/>
        <v>0</v>
      </c>
    </row>
    <row r="61" spans="2:6" s="33" customFormat="1" ht="20.25">
      <c r="B61" s="62" t="s">
        <v>20</v>
      </c>
      <c r="C61" s="46">
        <v>14098.118</v>
      </c>
      <c r="D61" s="46">
        <v>3627.057</v>
      </c>
      <c r="E61" s="43">
        <f t="shared" si="2"/>
        <v>-10471.061000000002</v>
      </c>
      <c r="F61" s="44">
        <f t="shared" si="3"/>
        <v>25.727242458887062</v>
      </c>
    </row>
    <row r="62" spans="2:6" s="33" customFormat="1" ht="20.25">
      <c r="B62" s="62" t="s">
        <v>21</v>
      </c>
      <c r="C62" s="46">
        <v>6430.41359</v>
      </c>
      <c r="D62" s="46"/>
      <c r="E62" s="43">
        <f t="shared" si="2"/>
        <v>-6430.41359</v>
      </c>
      <c r="F62" s="44">
        <f t="shared" si="3"/>
        <v>0</v>
      </c>
    </row>
    <row r="63" spans="2:6" s="33" customFormat="1" ht="20.25">
      <c r="B63" s="61" t="s">
        <v>28</v>
      </c>
      <c r="C63" s="46">
        <v>760</v>
      </c>
      <c r="D63" s="46"/>
      <c r="E63" s="43">
        <f t="shared" si="2"/>
        <v>-760</v>
      </c>
      <c r="F63" s="44">
        <f t="shared" si="3"/>
        <v>0</v>
      </c>
    </row>
    <row r="64" spans="2:6" s="33" customFormat="1" ht="34.5">
      <c r="B64" s="61" t="s">
        <v>67</v>
      </c>
      <c r="C64" s="46">
        <v>17</v>
      </c>
      <c r="D64" s="46"/>
      <c r="E64" s="43">
        <f t="shared" si="2"/>
        <v>-17</v>
      </c>
      <c r="F64" s="44">
        <f t="shared" si="3"/>
        <v>0</v>
      </c>
    </row>
    <row r="65" spans="2:6" s="33" customFormat="1" ht="20.25">
      <c r="B65" s="61" t="s">
        <v>22</v>
      </c>
      <c r="C65" s="58">
        <v>7565.3726</v>
      </c>
      <c r="D65" s="46">
        <f>42.6+45.5+571+518.144+509.966+3160.93+82.747+400</f>
        <v>5330.887</v>
      </c>
      <c r="E65" s="43">
        <f>D65-C65</f>
        <v>-2234.4856</v>
      </c>
      <c r="F65" s="44">
        <f>D65/C65*100</f>
        <v>70.46430204904911</v>
      </c>
    </row>
    <row r="66" spans="2:6" s="33" customFormat="1" ht="20.25">
      <c r="B66" s="61" t="s">
        <v>23</v>
      </c>
      <c r="C66" s="58">
        <v>192</v>
      </c>
      <c r="D66" s="46">
        <v>300</v>
      </c>
      <c r="E66" s="43">
        <f>D66-C66</f>
        <v>108</v>
      </c>
      <c r="F66" s="44">
        <f>D66/C66*100</f>
        <v>156.25</v>
      </c>
    </row>
    <row r="67" spans="2:6" s="33" customFormat="1" ht="20.25">
      <c r="B67" s="63" t="s">
        <v>24</v>
      </c>
      <c r="C67" s="47">
        <f>C32+C33+C34+C36+C47+C48+C49+C50+C51+C52+C53+C54+C55+C56+C57+C63+C66+C61+C62+C60+C64+C65</f>
        <v>403787.54350999993</v>
      </c>
      <c r="D67" s="47">
        <f>D32+D33+D34+D36+D47+D48+D49+D50+D51+D52+D53+D54+D55+D56+D57+D63+D66+D58+D61+D65</f>
        <v>115675.31599999999</v>
      </c>
      <c r="E67" s="48">
        <f>D67-C67</f>
        <v>-288112.22750999994</v>
      </c>
      <c r="F67" s="44">
        <f>D67/C67*100</f>
        <v>28.64756921287624</v>
      </c>
    </row>
    <row r="68" spans="2:6" s="33" customFormat="1" ht="18.75" customHeight="1">
      <c r="B68" s="64" t="s">
        <v>31</v>
      </c>
      <c r="C68" s="49">
        <f>C67-C30</f>
        <v>-2435.9564900000696</v>
      </c>
      <c r="D68" s="49">
        <f>D67-D30</f>
        <v>0.01600000000325963</v>
      </c>
      <c r="E68" s="50"/>
      <c r="F68" s="50"/>
    </row>
    <row r="69" s="33" customFormat="1" ht="12.75">
      <c r="C69" s="40"/>
    </row>
    <row r="70" s="33" customFormat="1" ht="12.75">
      <c r="C70" s="35"/>
    </row>
    <row r="71" s="33" customFormat="1" ht="12.75">
      <c r="C71" s="35"/>
    </row>
    <row r="72" s="33" customFormat="1" ht="12.75">
      <c r="C72" s="35"/>
    </row>
    <row r="73" s="33" customFormat="1" ht="12.75">
      <c r="C73" s="35"/>
    </row>
  </sheetData>
  <sheetProtection/>
  <mergeCells count="3">
    <mergeCell ref="B2:F2"/>
    <mergeCell ref="B31:D31"/>
    <mergeCell ref="B6:D6"/>
  </mergeCells>
  <printOptions horizontalCentered="1"/>
  <pageMargins left="0.1968503937007874" right="0" top="0" bottom="0" header="0.5118110236220472" footer="0.31496062992125984"/>
  <pageSetup horizontalDpi="600" verticalDpi="600" orientation="portrait" paperSize="9" scale="53" r:id="rId1"/>
  <rowBreaks count="1" manualBreakCount="1">
    <brk id="30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Черниговской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u252107</dc:creator>
  <cp:keywords/>
  <dc:description/>
  <cp:lastModifiedBy>Пользователь Windows</cp:lastModifiedBy>
  <cp:lastPrinted>2019-12-06T14:08:37Z</cp:lastPrinted>
  <dcterms:created xsi:type="dcterms:W3CDTF">2005-11-24T06:28:58Z</dcterms:created>
  <dcterms:modified xsi:type="dcterms:W3CDTF">2019-12-11T07:16:43Z</dcterms:modified>
  <cp:category/>
  <cp:version/>
  <cp:contentType/>
  <cp:contentStatus/>
</cp:coreProperties>
</file>