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90" windowWidth="99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<sst xmlns="http://schemas.openxmlformats.org/spreadsheetml/2006/main" count="52" uniqueCount="52">
  <si>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</si>
  <si>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</si>
  <si>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</si>
  <si>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</si>
  <si>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</si>
  <si>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</si>
  <si>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</si>
  <si>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</si>
  <si>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</si>
  <si>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</si>
  <si>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</si>
  <si>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</si>
  <si>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</si>
  <si>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</si>
  <si>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</si>
  <si>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</si>
  <si>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</si>
  <si>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</si>
  <si>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</si>
  <si>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</si>
  <si>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</si>
  <si>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</si>
  <si>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</si>
  <si>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</si>
  <si>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</si>
  <si>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</si>
  <si>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</si>
  <si>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</si>
  <si>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</si>
  <si>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</si>
  <si>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</si>
  <si>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</si>
  <si>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</si>
  <si>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</si>
  <si>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</si>
  <si>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</si>
  <si>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</si>
  <si>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</si>
  <si>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</si>
  <si>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</si>
  <si>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</si>
  <si>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</si>
  <si>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</si>
  <si>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</si>
  <si>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</si>
  <si>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</si>
  <si>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</si>
  <si>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</si>
  <si>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</si>
  <si>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</si>
  <si>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</si>
  <si>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станом на 25 березня 2019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</si>
</sst>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vertical="center" wrapText="1"/>
      <protection/>
    </xf>
    <xf numFmtId="49" fontId="24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1" xfId="56" applyFont="1" applyFill="1" applyBorder="1" applyAlignment="1">
      <alignment horizontal="center" vertical="center" wrapText="1"/>
      <protection/>
    </xf>
    <xf numFmtId="0" fontId="27" fillId="20" borderId="18" xfId="63" applyFont="1" applyFill="1" applyBorder="1" applyAlignment="1" applyProtection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0" xfId="56" applyFont="1" applyBorder="1" applyAlignment="1">
      <alignment horizontal="left" vertical="center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25" xfId="63" applyFont="1" applyFill="1" applyBorder="1" applyAlignment="1" applyProtection="1">
      <alignment horizontal="center" vertical="center" wrapText="1"/>
      <protection/>
    </xf>
    <xf numFmtId="0" fontId="27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7" fillId="0" borderId="21" xfId="56" applyNumberFormat="1" applyFont="1" applyFill="1" applyBorder="1" applyAlignment="1" applyProtection="1">
      <alignment horizontal="right" vertical="center"/>
      <protection hidden="1"/>
    </xf>
    <xf numFmtId="0" fontId="27" fillId="0" borderId="18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3" fillId="0" borderId="28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21" xfId="63" applyFont="1" applyFill="1" applyBorder="1" applyAlignment="1" applyProtection="1">
      <alignment horizontal="center" vertical="center" wrapText="1"/>
      <protection/>
    </xf>
    <xf numFmtId="0" fontId="23" fillId="24" borderId="17" xfId="63" applyFont="1" applyFill="1" applyBorder="1" applyAlignment="1" applyProtection="1">
      <alignment horizontal="center" vertical="center" wrapText="1"/>
      <protection/>
    </xf>
    <xf numFmtId="0" fontId="23" fillId="24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191" fontId="24" fillId="25" borderId="12" xfId="0" applyNumberFormat="1" applyFont="1" applyFill="1" applyBorder="1" applyAlignment="1">
      <alignment horizontal="center"/>
    </xf>
    <xf numFmtId="191" fontId="0" fillId="25" borderId="12" xfId="0" applyNumberFormat="1" applyFont="1" applyFill="1" applyBorder="1" applyAlignment="1">
      <alignment horizontal="center"/>
    </xf>
    <xf numFmtId="2" fontId="24" fillId="25" borderId="12" xfId="0" applyNumberFormat="1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0" zoomScaleNormal="75" zoomScaleSheetLayoutView="70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" sqref="G21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5" t="s">
        <v>23</v>
      </c>
      <c r="B1" s="55"/>
      <c r="C1" s="55"/>
      <c r="D1" s="55"/>
      <c r="E1" s="55"/>
    </row>
    <row r="2" spans="1:5" ht="22.5">
      <c r="A2" s="55" t="s">
        <v>51</v>
      </c>
      <c r="B2" s="55"/>
      <c r="C2" s="55"/>
      <c r="D2" s="55"/>
      <c r="E2" s="55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6" t="s">
        <v>6</v>
      </c>
      <c r="B5" s="57"/>
      <c r="C5" s="57"/>
      <c r="D5" s="57"/>
      <c r="E5" s="58"/>
    </row>
    <row r="6" spans="1:5" ht="29.25" customHeight="1" thickBot="1">
      <c r="A6" s="16">
        <v>10000000</v>
      </c>
      <c r="B6" s="17" t="s">
        <v>2</v>
      </c>
      <c r="C6" s="40">
        <f>C7+C8+C9</f>
        <v>11565</v>
      </c>
      <c r="D6" s="40">
        <f>D7+D8+D9</f>
        <v>13289.4</v>
      </c>
      <c r="E6" s="41">
        <f aca="true" t="shared" si="0" ref="E6:E12">D6/C6*100</f>
        <v>114.91050583657587</v>
      </c>
    </row>
    <row r="7" spans="1:5" ht="30.75" customHeight="1">
      <c r="A7" s="19">
        <v>11010000</v>
      </c>
      <c r="B7" s="18" t="s">
        <v>10</v>
      </c>
      <c r="C7" s="42">
        <v>11560</v>
      </c>
      <c r="D7" s="42">
        <v>12598.1</v>
      </c>
      <c r="E7" s="42">
        <f t="shared" si="0"/>
        <v>108.98010380622839</v>
      </c>
    </row>
    <row r="8" spans="1:5" ht="39" customHeight="1">
      <c r="A8" s="21" t="s">
        <v>22</v>
      </c>
      <c r="B8" s="53" t="s">
        <v>21</v>
      </c>
      <c r="C8" s="44">
        <v>5</v>
      </c>
      <c r="D8" s="44">
        <v>4.5</v>
      </c>
      <c r="E8" s="42">
        <f t="shared" si="0"/>
        <v>90</v>
      </c>
    </row>
    <row r="9" spans="1:5" ht="39" customHeight="1" thickBot="1">
      <c r="A9" s="21">
        <v>13000000</v>
      </c>
      <c r="B9" s="53" t="s">
        <v>50</v>
      </c>
      <c r="C9" s="44">
        <v>0</v>
      </c>
      <c r="D9" s="44">
        <v>686.8</v>
      </c>
      <c r="E9" s="42"/>
    </row>
    <row r="10" spans="1:5" ht="27" customHeight="1" thickBot="1">
      <c r="A10" s="16">
        <v>20000000</v>
      </c>
      <c r="B10" s="17" t="s">
        <v>3</v>
      </c>
      <c r="C10" s="40">
        <f>C11+C13+C12</f>
        <v>145</v>
      </c>
      <c r="D10" s="40">
        <f>D11+D13+D12</f>
        <v>296.1</v>
      </c>
      <c r="E10" s="41">
        <f t="shared" si="0"/>
        <v>204.20689655172418</v>
      </c>
    </row>
    <row r="11" spans="1:5" ht="41.25" customHeight="1">
      <c r="A11" s="19" t="s">
        <v>24</v>
      </c>
      <c r="B11" s="20" t="s">
        <v>25</v>
      </c>
      <c r="C11" s="42">
        <v>5</v>
      </c>
      <c r="D11" s="42">
        <v>4.1</v>
      </c>
      <c r="E11" s="44">
        <f t="shared" si="0"/>
        <v>82</v>
      </c>
    </row>
    <row r="12" spans="1:5" ht="28.5" customHeight="1">
      <c r="A12" s="21" t="s">
        <v>29</v>
      </c>
      <c r="B12" s="22" t="s">
        <v>30</v>
      </c>
      <c r="C12" s="44">
        <v>130</v>
      </c>
      <c r="D12" s="44">
        <v>192.4</v>
      </c>
      <c r="E12" s="44">
        <f t="shared" si="0"/>
        <v>148</v>
      </c>
    </row>
    <row r="13" spans="1:5" ht="28.5" customHeight="1" thickBot="1">
      <c r="A13" s="23" t="s">
        <v>27</v>
      </c>
      <c r="B13" s="24" t="s">
        <v>28</v>
      </c>
      <c r="C13" s="43">
        <v>10</v>
      </c>
      <c r="D13" s="43">
        <v>99.6</v>
      </c>
      <c r="E13" s="52" t="s">
        <v>49</v>
      </c>
    </row>
    <row r="14" spans="1:5" ht="28.5" customHeight="1" hidden="1" thickBot="1">
      <c r="A14" s="16" t="s">
        <v>38</v>
      </c>
      <c r="B14" s="17" t="s">
        <v>39</v>
      </c>
      <c r="C14" s="40">
        <f>C15</f>
        <v>0</v>
      </c>
      <c r="D14" s="40">
        <f>D15</f>
        <v>0</v>
      </c>
      <c r="E14" s="41"/>
    </row>
    <row r="15" spans="1:5" ht="60.75" hidden="1" thickBot="1">
      <c r="A15" s="19" t="s">
        <v>40</v>
      </c>
      <c r="B15" s="20" t="s">
        <v>41</v>
      </c>
      <c r="C15" s="42"/>
      <c r="D15" s="45"/>
      <c r="E15" s="42"/>
    </row>
    <row r="16" spans="1:5" ht="19.5" thickBot="1">
      <c r="A16" s="25"/>
      <c r="B16" s="26" t="s">
        <v>8</v>
      </c>
      <c r="C16" s="46">
        <f>C6+C10+C14</f>
        <v>11710</v>
      </c>
      <c r="D16" s="46">
        <f>D6+D10+D14</f>
        <v>13585.5</v>
      </c>
      <c r="E16" s="47">
        <f aca="true" t="shared" si="1" ref="E16:E22">D16/C16*100</f>
        <v>116.01622544833477</v>
      </c>
    </row>
    <row r="17" spans="1:5" ht="22.5" customHeight="1" thickBot="1">
      <c r="A17" s="16" t="s">
        <v>5</v>
      </c>
      <c r="B17" s="17" t="s">
        <v>7</v>
      </c>
      <c r="C17" s="40">
        <f>C18+C21+C19+C20</f>
        <v>89681.6</v>
      </c>
      <c r="D17" s="40">
        <f>D18+D21+D19+D20</f>
        <v>78036.6</v>
      </c>
      <c r="E17" s="40">
        <f t="shared" si="1"/>
        <v>87.01517368111185</v>
      </c>
    </row>
    <row r="18" spans="1:5" ht="24.75" customHeight="1">
      <c r="A18" s="27">
        <v>41020000</v>
      </c>
      <c r="B18" s="28" t="s">
        <v>43</v>
      </c>
      <c r="C18" s="48">
        <v>2452.5</v>
      </c>
      <c r="D18" s="48">
        <v>2180</v>
      </c>
      <c r="E18" s="48">
        <f t="shared" si="1"/>
        <v>88.88888888888889</v>
      </c>
    </row>
    <row r="19" spans="1:5" ht="24.75" customHeight="1">
      <c r="A19" s="29">
        <v>41030000</v>
      </c>
      <c r="B19" s="30" t="s">
        <v>44</v>
      </c>
      <c r="C19" s="49">
        <v>20293.4</v>
      </c>
      <c r="D19" s="49">
        <v>20293.4</v>
      </c>
      <c r="E19" s="49">
        <f t="shared" si="1"/>
        <v>100</v>
      </c>
    </row>
    <row r="20" spans="1:5" ht="24.75" customHeight="1">
      <c r="A20" s="29">
        <v>41040000</v>
      </c>
      <c r="B20" s="31" t="s">
        <v>45</v>
      </c>
      <c r="C20" s="50">
        <v>2026.4</v>
      </c>
      <c r="D20" s="50">
        <v>1938</v>
      </c>
      <c r="E20" s="49">
        <f t="shared" si="1"/>
        <v>95.63758389261746</v>
      </c>
    </row>
    <row r="21" spans="1:5" ht="25.5" customHeight="1" thickBot="1">
      <c r="A21" s="29">
        <v>41050000</v>
      </c>
      <c r="B21" s="30" t="s">
        <v>46</v>
      </c>
      <c r="C21" s="49">
        <v>64909.3</v>
      </c>
      <c r="D21" s="49">
        <v>53625.2</v>
      </c>
      <c r="E21" s="49">
        <f t="shared" si="1"/>
        <v>82.61558821309119</v>
      </c>
    </row>
    <row r="22" spans="1:5" ht="29.25" customHeight="1" thickBot="1">
      <c r="A22" s="32"/>
      <c r="B22" s="33" t="s">
        <v>9</v>
      </c>
      <c r="C22" s="51">
        <f>C17+C16</f>
        <v>101391.6</v>
      </c>
      <c r="D22" s="51">
        <f>D17+D16</f>
        <v>91622.1</v>
      </c>
      <c r="E22" s="47">
        <f t="shared" si="1"/>
        <v>90.3645864154427</v>
      </c>
    </row>
    <row r="23" spans="1:5" ht="41.25" customHeight="1" thickBot="1">
      <c r="A23" s="12"/>
      <c r="B23" s="34" t="s">
        <v>26</v>
      </c>
      <c r="C23" s="35"/>
      <c r="D23" s="35">
        <v>0</v>
      </c>
      <c r="E23" s="36">
        <f aca="true" t="shared" si="2" ref="E23:E33">IF(C23=0,"",IF(D23/C23*100&gt;=200,"В/100",D23/C23*100))</f>
      </c>
    </row>
    <row r="24" spans="1:5" ht="21.75" customHeight="1" thickBot="1">
      <c r="A24" s="59" t="s">
        <v>11</v>
      </c>
      <c r="B24" s="60"/>
      <c r="C24" s="60"/>
      <c r="D24" s="60"/>
      <c r="E24" s="61"/>
    </row>
    <row r="25" spans="1:5" ht="22.5" customHeight="1">
      <c r="A25" s="7" t="s">
        <v>31</v>
      </c>
      <c r="B25" s="8" t="s">
        <v>12</v>
      </c>
      <c r="C25" s="62">
        <v>1137.31</v>
      </c>
      <c r="D25" s="63">
        <v>701.35489</v>
      </c>
      <c r="E25" s="9">
        <f t="shared" si="2"/>
        <v>61.667873315103186</v>
      </c>
    </row>
    <row r="26" spans="1:5" ht="30" customHeight="1">
      <c r="A26" s="7" t="s">
        <v>32</v>
      </c>
      <c r="B26" s="8" t="s">
        <v>13</v>
      </c>
      <c r="C26" s="62">
        <v>28794.888</v>
      </c>
      <c r="D26" s="63">
        <v>20654.75677</v>
      </c>
      <c r="E26" s="9">
        <f t="shared" si="2"/>
        <v>71.73063763956992</v>
      </c>
    </row>
    <row r="27" spans="1:5" ht="19.5" customHeight="1">
      <c r="A27" s="7" t="s">
        <v>33</v>
      </c>
      <c r="B27" s="8" t="s">
        <v>14</v>
      </c>
      <c r="C27" s="62">
        <v>25513.559</v>
      </c>
      <c r="D27" s="63">
        <v>11876.18142</v>
      </c>
      <c r="E27" s="9">
        <f t="shared" si="2"/>
        <v>46.54850944158751</v>
      </c>
    </row>
    <row r="28" spans="1:5" ht="25.5" customHeight="1">
      <c r="A28" s="7" t="s">
        <v>34</v>
      </c>
      <c r="B28" s="8" t="s">
        <v>19</v>
      </c>
      <c r="C28" s="62">
        <v>60120.49976</v>
      </c>
      <c r="D28" s="63">
        <v>44762.51138</v>
      </c>
      <c r="E28" s="9">
        <f t="shared" si="2"/>
        <v>74.45465616335723</v>
      </c>
    </row>
    <row r="29" spans="1:5" ht="25.5" customHeight="1">
      <c r="A29" s="7" t="s">
        <v>35</v>
      </c>
      <c r="B29" s="8" t="s">
        <v>15</v>
      </c>
      <c r="C29" s="62">
        <v>1494.496</v>
      </c>
      <c r="D29" s="63">
        <v>870.51277</v>
      </c>
      <c r="E29" s="9">
        <f>IF(C29=0,"",IF(D29/C29*100&gt;=200,"В/100",D29/C29*100))</f>
        <v>58.247915685287886</v>
      </c>
    </row>
    <row r="30" spans="1:5" ht="25.5" customHeight="1">
      <c r="A30" s="7" t="s">
        <v>36</v>
      </c>
      <c r="B30" s="8" t="s">
        <v>16</v>
      </c>
      <c r="C30" s="62">
        <v>468.504</v>
      </c>
      <c r="D30" s="63">
        <v>248.98686</v>
      </c>
      <c r="E30" s="9">
        <f>IF(C30=0,"",IF(D30/C30*100&gt;=200,"В/100",D30/C30*100))</f>
        <v>53.14508734183699</v>
      </c>
    </row>
    <row r="31" spans="1:5" ht="30" customHeight="1">
      <c r="A31" s="7" t="s">
        <v>37</v>
      </c>
      <c r="B31" s="8" t="s">
        <v>48</v>
      </c>
      <c r="C31" s="64">
        <v>105</v>
      </c>
      <c r="D31" s="63"/>
      <c r="E31" s="9">
        <f t="shared" si="2"/>
        <v>0</v>
      </c>
    </row>
    <row r="32" spans="1:5" ht="29.25" customHeight="1" thickBot="1">
      <c r="A32" s="4" t="s">
        <v>47</v>
      </c>
      <c r="B32" s="10" t="s">
        <v>17</v>
      </c>
      <c r="C32" s="64">
        <v>3368.189</v>
      </c>
      <c r="D32" s="63">
        <v>3296.119</v>
      </c>
      <c r="E32" s="11">
        <f t="shared" si="2"/>
        <v>97.86027446797078</v>
      </c>
    </row>
    <row r="33" spans="1:5" s="39" customFormat="1" ht="23.25" customHeight="1" thickBot="1">
      <c r="A33" s="37"/>
      <c r="B33" s="38" t="s">
        <v>18</v>
      </c>
      <c r="C33" s="54">
        <f>SUM(C25:C32)</f>
        <v>121002.44575999999</v>
      </c>
      <c r="D33" s="54">
        <f>SUM(D25:D32)</f>
        <v>82410.42309000003</v>
      </c>
      <c r="E33" s="36">
        <f t="shared" si="2"/>
        <v>68.10641105011665</v>
      </c>
    </row>
  </sheetData>
  <sheetProtection/>
  <mergeCells count="4">
    <mergeCell ref="A1:E1"/>
    <mergeCell ref="A2:E2"/>
    <mergeCell ref="A5:E5"/>
    <mergeCell ref="A24:E24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2019-01-03T08:39:18Z</cp:lastPrinted>
  <dcterms:created xsi:type="dcterms:W3CDTF">2015-04-06T06:03:14Z</dcterms:created>
  <dcterms:modified xsi:type="dcterms:W3CDTF">2019-03-25T10:21:26Z</dcterms:modified>
  <cp:category/>
  <cp:version/>
  <cp:contentType/>
  <cp:contentStatus/>
</cp:coreProperties>
</file>