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90" windowWidth="997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<sst xmlns="http://schemas.openxmlformats.org/spreadsheetml/2006/main" count="54" uniqueCount="54">
  <si>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</si>
  <si>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</si>
  <si>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</si>
  <si>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</si>
  <si>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</si>
  <si>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</si>
  <si>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</si>
  <si>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</si>
  <si>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</si>
  <si>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</si>
  <si>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</si>
  <si>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</si>
  <si>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</si>
  <si>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</si>
  <si>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</si>
  <si>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</si>
  <si>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</si>
  <si>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</si>
  <si>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</si>
  <si>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</si>
  <si>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</si>
  <si>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</si>
  <si>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</si>
  <si>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</si>
  <si>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</si>
  <si>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</si>
  <si>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</si>
  <si>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</si>
  <si>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</si>
  <si>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</si>
  <si>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</si>
  <si>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</si>
  <si>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</si>
  <si>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</si>
  <si>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</si>
  <si>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</si>
  <si>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</si>
  <si>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</si>
  <si>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</si>
  <si>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</si>
  <si>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</si>
  <si>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</si>
  <si>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</si>
  <si>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</si>
  <si>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</si>
  <si>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</si>
  <si>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</si>
  <si>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</si>
  <si>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</si>
  <si>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</si>
  <si>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</si>
  <si>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</si>
  <si>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</si>
  <si>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6 травня 2019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</si>
</sst>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49" fontId="24" fillId="0" borderId="10" xfId="5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49" fontId="24" fillId="0" borderId="11" xfId="56" applyNumberFormat="1" applyFont="1" applyFill="1" applyBorder="1" applyAlignment="1" applyProtection="1">
      <alignment horizontal="center" vertical="center"/>
      <protection/>
    </xf>
    <xf numFmtId="0" fontId="24" fillId="0" borderId="12" xfId="56" applyFont="1" applyFill="1" applyBorder="1" applyAlignment="1" applyProtection="1">
      <alignment horizontal="left" vertical="center" wrapText="1"/>
      <protection/>
    </xf>
    <xf numFmtId="188" fontId="24" fillId="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4" xfId="56" applyFont="1" applyFill="1" applyBorder="1" applyAlignment="1" applyProtection="1">
      <alignment horizontal="left"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0" fontId="23" fillId="0" borderId="16" xfId="56" applyFont="1" applyFill="1" applyBorder="1" applyAlignment="1">
      <alignment horizontal="center" vertical="center" wrapText="1"/>
      <protection/>
    </xf>
    <xf numFmtId="0" fontId="26" fillId="0" borderId="17" xfId="63" applyFont="1" applyFill="1" applyBorder="1" applyAlignment="1" applyProtection="1">
      <alignment horizontal="left" vertical="center" wrapText="1"/>
      <protection/>
    </xf>
    <xf numFmtId="188" fontId="23" fillId="0" borderId="17" xfId="56" applyNumberFormat="1" applyFont="1" applyFill="1" applyBorder="1" applyAlignment="1">
      <alignment horizontal="right" vertical="center" wrapText="1" shrinkToFit="1"/>
      <protection/>
    </xf>
    <xf numFmtId="188" fontId="23" fillId="0" borderId="18" xfId="56" applyNumberFormat="1" applyFont="1" applyFill="1" applyBorder="1" applyAlignment="1">
      <alignment horizontal="right" vertical="center" wrapText="1" shrinkToFit="1"/>
      <protection/>
    </xf>
    <xf numFmtId="189" fontId="26" fillId="0" borderId="19" xfId="56" applyNumberFormat="1" applyFont="1" applyFill="1" applyBorder="1" applyAlignment="1" applyProtection="1">
      <alignment horizontal="right" vertical="center"/>
      <protection hidden="1"/>
    </xf>
    <xf numFmtId="0" fontId="26" fillId="0" borderId="17" xfId="56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>
      <alignment vertical="center"/>
    </xf>
    <xf numFmtId="188" fontId="23" fillId="0" borderId="20" xfId="56" applyNumberFormat="1" applyFont="1" applyFill="1" applyBorder="1" applyAlignment="1" applyProtection="1">
      <alignment horizontal="center" vertical="center"/>
      <protection hidden="1"/>
    </xf>
    <xf numFmtId="0" fontId="23" fillId="0" borderId="21" xfId="56" applyFont="1" applyFill="1" applyBorder="1" applyAlignment="1">
      <alignment horizontal="center" vertical="center" wrapText="1"/>
      <protection/>
    </xf>
    <xf numFmtId="0" fontId="23" fillId="0" borderId="17" xfId="63" applyFont="1" applyFill="1" applyBorder="1" applyAlignment="1">
      <alignment horizontal="center" vertical="center" wrapText="1"/>
      <protection/>
    </xf>
    <xf numFmtId="0" fontId="23" fillId="0" borderId="18" xfId="56" applyFont="1" applyFill="1" applyBorder="1" applyAlignment="1">
      <alignment horizontal="center" vertical="center" wrapText="1"/>
      <protection/>
    </xf>
    <xf numFmtId="0" fontId="23" fillId="7" borderId="16" xfId="56" applyNumberFormat="1" applyFont="1" applyFill="1" applyBorder="1" applyAlignment="1" applyProtection="1">
      <alignment horizontal="center" vertical="center"/>
      <protection/>
    </xf>
    <xf numFmtId="0" fontId="23" fillId="7" borderId="17" xfId="56" applyFont="1" applyFill="1" applyBorder="1" applyAlignment="1" applyProtection="1">
      <alignment horizontal="center" vertical="center" wrapText="1"/>
      <protection/>
    </xf>
    <xf numFmtId="188" fontId="23" fillId="7" borderId="17" xfId="56" applyNumberFormat="1" applyFont="1" applyFill="1" applyBorder="1" applyAlignment="1">
      <alignment horizontal="right" vertical="center" wrapText="1" shrinkToFit="1"/>
      <protection/>
    </xf>
    <xf numFmtId="188" fontId="23" fillId="7" borderId="18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4" fillId="0" borderId="23" xfId="56" applyFont="1" applyFill="1" applyBorder="1" applyAlignment="1" applyProtection="1">
      <alignment vertical="center" wrapText="1"/>
      <protection/>
    </xf>
    <xf numFmtId="188" fontId="24" fillId="0" borderId="23" xfId="56" applyNumberFormat="1" applyFont="1" applyFill="1" applyBorder="1" applyAlignment="1">
      <alignment horizontal="right" vertical="center" wrapText="1" shrinkToFit="1"/>
      <protection/>
    </xf>
    <xf numFmtId="188" fontId="24" fillId="0" borderId="24" xfId="56" applyNumberFormat="1" applyFont="1" applyFill="1" applyBorder="1" applyAlignment="1">
      <alignment horizontal="right" vertical="center" wrapText="1" shrinkToFit="1"/>
      <protection/>
    </xf>
    <xf numFmtId="0" fontId="24" fillId="0" borderId="12" xfId="56" applyFont="1" applyFill="1" applyBorder="1" applyAlignment="1" applyProtection="1">
      <alignment vertical="center" wrapText="1"/>
      <protection/>
    </xf>
    <xf numFmtId="188" fontId="24" fillId="0" borderId="12" xfId="56" applyNumberFormat="1" applyFont="1" applyFill="1" applyBorder="1" applyAlignment="1">
      <alignment horizontal="right" vertical="center" wrapText="1" shrinkToFit="1"/>
      <protection/>
    </xf>
    <xf numFmtId="0" fontId="28" fillId="0" borderId="23" xfId="56" applyFont="1" applyFill="1" applyBorder="1" applyAlignment="1" applyProtection="1">
      <alignment horizontal="left" vertical="center" wrapText="1"/>
      <protection/>
    </xf>
    <xf numFmtId="0" fontId="28" fillId="0" borderId="12" xfId="56" applyFont="1" applyFill="1" applyBorder="1" applyAlignment="1" applyProtection="1">
      <alignment horizontal="left" vertical="center" wrapText="1"/>
      <protection/>
    </xf>
    <xf numFmtId="0" fontId="28" fillId="0" borderId="14" xfId="56" applyFont="1" applyFill="1" applyBorder="1" applyAlignment="1" applyProtection="1">
      <alignment horizontal="left" vertical="center" wrapText="1"/>
      <protection/>
    </xf>
    <xf numFmtId="188" fontId="24" fillId="0" borderId="14" xfId="56" applyNumberFormat="1" applyFont="1" applyFill="1" applyBorder="1" applyAlignment="1">
      <alignment horizontal="right" vertical="center" wrapText="1" shrinkToFit="1"/>
      <protection/>
    </xf>
    <xf numFmtId="188" fontId="29" fillId="0" borderId="13" xfId="56" applyNumberFormat="1" applyFont="1" applyFill="1" applyBorder="1" applyAlignment="1">
      <alignment horizontal="right" vertical="center" wrapText="1" shrinkToFit="1"/>
      <protection/>
    </xf>
    <xf numFmtId="188" fontId="24" fillId="0" borderId="25" xfId="56" applyNumberFormat="1" applyFont="1" applyFill="1" applyBorder="1" applyAlignment="1">
      <alignment horizontal="right" vertical="center" wrapText="1" shrinkToFit="1"/>
      <protection/>
    </xf>
    <xf numFmtId="0" fontId="23" fillId="20" borderId="19" xfId="56" applyFont="1" applyFill="1" applyBorder="1" applyAlignment="1">
      <alignment horizontal="center" vertical="center" wrapText="1"/>
      <protection/>
    </xf>
    <xf numFmtId="0" fontId="26" fillId="20" borderId="17" xfId="63" applyFont="1" applyFill="1" applyBorder="1" applyAlignment="1" applyProtection="1">
      <alignment horizontal="center" vertical="center" wrapText="1"/>
      <protection/>
    </xf>
    <xf numFmtId="188" fontId="23" fillId="20" borderId="26" xfId="56" applyNumberFormat="1" applyFont="1" applyFill="1" applyBorder="1" applyAlignment="1">
      <alignment horizontal="right" vertical="center" wrapText="1" shrinkToFit="1"/>
      <protection/>
    </xf>
    <xf numFmtId="188" fontId="23" fillId="20" borderId="18" xfId="56" applyNumberFormat="1" applyFont="1" applyFill="1" applyBorder="1" applyAlignment="1">
      <alignment horizontal="right" vertical="center" wrapText="1" shrinkToFit="1"/>
      <protection/>
    </xf>
    <xf numFmtId="0" fontId="24" fillId="0" borderId="27" xfId="56" applyFont="1" applyBorder="1" applyAlignment="1">
      <alignment horizontal="center" vertical="center" wrapText="1"/>
      <protection/>
    </xf>
    <xf numFmtId="0" fontId="24" fillId="0" borderId="28" xfId="56" applyFont="1" applyBorder="1" applyAlignment="1">
      <alignment horizontal="left" vertical="center"/>
      <protection/>
    </xf>
    <xf numFmtId="188" fontId="24" fillId="0" borderId="28" xfId="56" applyNumberFormat="1" applyFont="1" applyFill="1" applyBorder="1" applyAlignment="1">
      <alignment vertical="center"/>
      <protection/>
    </xf>
    <xf numFmtId="188" fontId="24" fillId="0" borderId="29" xfId="56" applyNumberFormat="1" applyFont="1" applyFill="1" applyBorder="1" applyAlignment="1">
      <alignment vertical="center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4" fillId="0" borderId="12" xfId="56" applyFont="1" applyBorder="1" applyAlignment="1">
      <alignment horizontal="left" vertical="center"/>
      <protection/>
    </xf>
    <xf numFmtId="188" fontId="24" fillId="0" borderId="12" xfId="56" applyNumberFormat="1" applyFont="1" applyFill="1" applyBorder="1" applyAlignment="1">
      <alignment vertical="center"/>
      <protection/>
    </xf>
    <xf numFmtId="188" fontId="24" fillId="0" borderId="13" xfId="56" applyNumberFormat="1" applyFont="1" applyFill="1" applyBorder="1" applyAlignment="1">
      <alignment vertical="center"/>
      <protection/>
    </xf>
    <xf numFmtId="0" fontId="24" fillId="0" borderId="23" xfId="56" applyFont="1" applyBorder="1" applyAlignment="1">
      <alignment horizontal="left" vertical="center"/>
      <protection/>
    </xf>
    <xf numFmtId="188" fontId="24" fillId="0" borderId="23" xfId="56" applyNumberFormat="1" applyFont="1" applyFill="1" applyBorder="1" applyAlignment="1">
      <alignment vertical="center"/>
      <protection/>
    </xf>
    <xf numFmtId="0" fontId="23" fillId="20" borderId="30" xfId="56" applyFont="1" applyFill="1" applyBorder="1" applyAlignment="1">
      <alignment horizontal="center" vertical="center" wrapText="1"/>
      <protection/>
    </xf>
    <xf numFmtId="0" fontId="26" fillId="20" borderId="31" xfId="63" applyFont="1" applyFill="1" applyBorder="1" applyAlignment="1" applyProtection="1">
      <alignment horizontal="center" vertical="center" wrapText="1"/>
      <protection/>
    </xf>
    <xf numFmtId="188" fontId="23" fillId="20" borderId="31" xfId="56" applyNumberFormat="1" applyFont="1" applyFill="1" applyBorder="1" applyAlignment="1">
      <alignment horizontal="right" vertical="center" wrapText="1" shrinkToFit="1"/>
      <protection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19" xfId="63" applyFont="1" applyFill="1" applyBorder="1" applyAlignment="1" applyProtection="1">
      <alignment horizontal="center" vertical="center" wrapText="1"/>
      <protection/>
    </xf>
    <xf numFmtId="0" fontId="23" fillId="24" borderId="21" xfId="63" applyFont="1" applyFill="1" applyBorder="1" applyAlignment="1" applyProtection="1">
      <alignment horizontal="center" vertical="center" wrapText="1"/>
      <protection/>
    </xf>
    <xf numFmtId="0" fontId="23" fillId="24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  <xf numFmtId="0" fontId="23" fillId="0" borderId="34" xfId="63" applyFont="1" applyFill="1" applyBorder="1" applyAlignment="1" applyProtection="1">
      <alignment horizontal="center" vertical="center" wrapText="1"/>
      <protection/>
    </xf>
    <xf numFmtId="0" fontId="23" fillId="0" borderId="35" xfId="63" applyFont="1" applyFill="1" applyBorder="1" applyAlignment="1" applyProtection="1">
      <alignment horizontal="center" vertical="center" wrapText="1"/>
      <protection/>
    </xf>
    <xf numFmtId="191" fontId="24" fillId="25" borderId="12" xfId="0" applyNumberFormat="1" applyFont="1" applyFill="1" applyBorder="1" applyAlignment="1">
      <alignment horizontal="center"/>
    </xf>
    <xf numFmtId="191" fontId="0" fillId="25" borderId="12" xfId="0" applyNumberFormat="1" applyFont="1" applyFill="1" applyBorder="1" applyAlignment="1">
      <alignment horizontal="center"/>
    </xf>
    <xf numFmtId="2" fontId="24" fillId="25" borderId="12" xfId="0" applyNumberFormat="1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70" zoomScaleNormal="75" zoomScaleSheetLayoutView="70" zoomScalePageLayoutView="0" workbookViewId="0" topLeftCell="A1">
      <pane xSplit="2" ySplit="5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3" sqref="H23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16384" width="9.125" style="5" customWidth="1"/>
  </cols>
  <sheetData>
    <row r="1" spans="1:5" ht="22.5">
      <c r="A1" s="56" t="s">
        <v>23</v>
      </c>
      <c r="B1" s="56"/>
      <c r="C1" s="56"/>
      <c r="D1" s="56"/>
      <c r="E1" s="56"/>
    </row>
    <row r="2" spans="1:5" ht="22.5">
      <c r="A2" s="56" t="s">
        <v>53</v>
      </c>
      <c r="B2" s="56"/>
      <c r="C2" s="56"/>
      <c r="D2" s="56"/>
      <c r="E2" s="56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12" t="s">
        <v>0</v>
      </c>
      <c r="B4" s="20" t="s">
        <v>1</v>
      </c>
      <c r="C4" s="21" t="s">
        <v>42</v>
      </c>
      <c r="D4" s="21" t="s">
        <v>20</v>
      </c>
      <c r="E4" s="22" t="s">
        <v>4</v>
      </c>
    </row>
    <row r="5" spans="1:5" ht="23.25" customHeight="1" thickBot="1">
      <c r="A5" s="57" t="s">
        <v>6</v>
      </c>
      <c r="B5" s="58"/>
      <c r="C5" s="58"/>
      <c r="D5" s="58"/>
      <c r="E5" s="59"/>
    </row>
    <row r="6" spans="1:5" ht="29.25" customHeight="1" thickBot="1">
      <c r="A6" s="23">
        <v>10000000</v>
      </c>
      <c r="B6" s="24" t="s">
        <v>2</v>
      </c>
      <c r="C6" s="25">
        <f>C7+C8+C9</f>
        <v>20099</v>
      </c>
      <c r="D6" s="25">
        <f>D7+D8+D9</f>
        <v>19090.3</v>
      </c>
      <c r="E6" s="26">
        <f aca="true" t="shared" si="0" ref="E6:E12">D6/C6*100</f>
        <v>94.98134235534106</v>
      </c>
    </row>
    <row r="7" spans="1:5" ht="30.75" customHeight="1">
      <c r="A7" s="27">
        <v>11010000</v>
      </c>
      <c r="B7" s="28" t="s">
        <v>10</v>
      </c>
      <c r="C7" s="29">
        <v>20090</v>
      </c>
      <c r="D7" s="29">
        <v>18386.2</v>
      </c>
      <c r="E7" s="30">
        <f t="shared" si="0"/>
        <v>91.5191637630662</v>
      </c>
    </row>
    <row r="8" spans="1:5" ht="39" customHeight="1">
      <c r="A8" s="7" t="s">
        <v>22</v>
      </c>
      <c r="B8" s="31" t="s">
        <v>21</v>
      </c>
      <c r="C8" s="32">
        <v>9</v>
      </c>
      <c r="D8" s="32">
        <v>4.5</v>
      </c>
      <c r="E8" s="30">
        <f t="shared" si="0"/>
        <v>50</v>
      </c>
    </row>
    <row r="9" spans="1:5" ht="39" customHeight="1" thickBot="1">
      <c r="A9" s="7">
        <v>13000000</v>
      </c>
      <c r="B9" s="31" t="s">
        <v>50</v>
      </c>
      <c r="C9" s="32">
        <v>0</v>
      </c>
      <c r="D9" s="32">
        <v>699.6</v>
      </c>
      <c r="E9" s="30"/>
    </row>
    <row r="10" spans="1:5" ht="27" customHeight="1" thickBot="1">
      <c r="A10" s="23">
        <v>20000000</v>
      </c>
      <c r="B10" s="24" t="s">
        <v>3</v>
      </c>
      <c r="C10" s="25">
        <f>C11+C14+C12+C13</f>
        <v>237</v>
      </c>
      <c r="D10" s="25">
        <f>D11+D14+D12+D13</f>
        <v>403.2</v>
      </c>
      <c r="E10" s="26">
        <f t="shared" si="0"/>
        <v>170.126582278481</v>
      </c>
    </row>
    <row r="11" spans="1:5" ht="41.25" customHeight="1">
      <c r="A11" s="27" t="s">
        <v>24</v>
      </c>
      <c r="B11" s="33" t="s">
        <v>25</v>
      </c>
      <c r="C11" s="29">
        <v>9</v>
      </c>
      <c r="D11" s="29">
        <v>4.1</v>
      </c>
      <c r="E11" s="9">
        <f t="shared" si="0"/>
        <v>45.55555555555555</v>
      </c>
    </row>
    <row r="12" spans="1:5" ht="28.5" customHeight="1">
      <c r="A12" s="7" t="s">
        <v>29</v>
      </c>
      <c r="B12" s="34" t="s">
        <v>30</v>
      </c>
      <c r="C12" s="32">
        <v>218</v>
      </c>
      <c r="D12" s="32">
        <v>291.5</v>
      </c>
      <c r="E12" s="9">
        <f t="shared" si="0"/>
        <v>133.71559633027522</v>
      </c>
    </row>
    <row r="13" spans="1:5" ht="33.75" customHeight="1">
      <c r="A13" s="4" t="s">
        <v>51</v>
      </c>
      <c r="B13" s="35" t="s">
        <v>52</v>
      </c>
      <c r="C13" s="36">
        <v>0</v>
      </c>
      <c r="D13" s="36">
        <v>5.3</v>
      </c>
      <c r="E13" s="9"/>
    </row>
    <row r="14" spans="1:5" ht="28.5" customHeight="1" thickBot="1">
      <c r="A14" s="4" t="s">
        <v>27</v>
      </c>
      <c r="B14" s="35" t="s">
        <v>28</v>
      </c>
      <c r="C14" s="36">
        <v>10</v>
      </c>
      <c r="D14" s="36">
        <v>102.3</v>
      </c>
      <c r="E14" s="37" t="s">
        <v>49</v>
      </c>
    </row>
    <row r="15" spans="1:5" ht="28.5" customHeight="1" hidden="1" thickBot="1">
      <c r="A15" s="23" t="s">
        <v>38</v>
      </c>
      <c r="B15" s="24" t="s">
        <v>39</v>
      </c>
      <c r="C15" s="25">
        <f>C16</f>
        <v>0</v>
      </c>
      <c r="D15" s="25">
        <f>D16</f>
        <v>0</v>
      </c>
      <c r="E15" s="26"/>
    </row>
    <row r="16" spans="1:5" ht="60.75" hidden="1" thickBot="1">
      <c r="A16" s="27" t="s">
        <v>40</v>
      </c>
      <c r="B16" s="33" t="s">
        <v>41</v>
      </c>
      <c r="C16" s="29"/>
      <c r="D16" s="38"/>
      <c r="E16" s="30"/>
    </row>
    <row r="17" spans="1:5" ht="19.5" thickBot="1">
      <c r="A17" s="39"/>
      <c r="B17" s="40" t="s">
        <v>8</v>
      </c>
      <c r="C17" s="41">
        <f>C6+C10+C15</f>
        <v>20336</v>
      </c>
      <c r="D17" s="41">
        <f>D6+D10+D15</f>
        <v>19493.5</v>
      </c>
      <c r="E17" s="42">
        <f aca="true" t="shared" si="1" ref="E17:E23">D17/C17*100</f>
        <v>95.85710070810386</v>
      </c>
    </row>
    <row r="18" spans="1:5" ht="22.5" customHeight="1" thickBot="1">
      <c r="A18" s="23" t="s">
        <v>5</v>
      </c>
      <c r="B18" s="24" t="s">
        <v>7</v>
      </c>
      <c r="C18" s="25">
        <f>C19+C22+C20+C21</f>
        <v>130487.29999999999</v>
      </c>
      <c r="D18" s="25">
        <f>D19+D22+D20+D21</f>
        <v>105220.3</v>
      </c>
      <c r="E18" s="26">
        <f t="shared" si="1"/>
        <v>80.63642975216746</v>
      </c>
    </row>
    <row r="19" spans="1:5" ht="24.75" customHeight="1">
      <c r="A19" s="43">
        <v>41020000</v>
      </c>
      <c r="B19" s="44" t="s">
        <v>43</v>
      </c>
      <c r="C19" s="45">
        <v>5400.7</v>
      </c>
      <c r="D19" s="45">
        <v>3926.6</v>
      </c>
      <c r="E19" s="46">
        <f t="shared" si="1"/>
        <v>72.7053900420316</v>
      </c>
    </row>
    <row r="20" spans="1:5" ht="24.75" customHeight="1">
      <c r="A20" s="47">
        <v>41030000</v>
      </c>
      <c r="B20" s="48" t="s">
        <v>44</v>
      </c>
      <c r="C20" s="49">
        <v>38103.4</v>
      </c>
      <c r="D20" s="49">
        <v>32495.5</v>
      </c>
      <c r="E20" s="50">
        <f t="shared" si="1"/>
        <v>85.28241574242719</v>
      </c>
    </row>
    <row r="21" spans="1:5" ht="24.75" customHeight="1">
      <c r="A21" s="47">
        <v>41040000</v>
      </c>
      <c r="B21" s="51" t="s">
        <v>45</v>
      </c>
      <c r="C21" s="52">
        <v>2983</v>
      </c>
      <c r="D21" s="52">
        <v>2697.5</v>
      </c>
      <c r="E21" s="50">
        <f t="shared" si="1"/>
        <v>90.42909822326517</v>
      </c>
    </row>
    <row r="22" spans="1:5" ht="25.5" customHeight="1" thickBot="1">
      <c r="A22" s="47">
        <v>41050000</v>
      </c>
      <c r="B22" s="48" t="s">
        <v>46</v>
      </c>
      <c r="C22" s="49">
        <v>84000.2</v>
      </c>
      <c r="D22" s="49">
        <v>66100.7</v>
      </c>
      <c r="E22" s="50">
        <f t="shared" si="1"/>
        <v>78.69112216399485</v>
      </c>
    </row>
    <row r="23" spans="1:5" ht="29.25" customHeight="1" thickBot="1">
      <c r="A23" s="53"/>
      <c r="B23" s="54" t="s">
        <v>9</v>
      </c>
      <c r="C23" s="55">
        <f>C18+C17</f>
        <v>150823.3</v>
      </c>
      <c r="D23" s="55">
        <f>D18+D17</f>
        <v>124713.8</v>
      </c>
      <c r="E23" s="42">
        <f t="shared" si="1"/>
        <v>82.68868271679509</v>
      </c>
    </row>
    <row r="24" spans="1:5" ht="41.25" customHeight="1" thickBot="1">
      <c r="A24" s="12"/>
      <c r="B24" s="13" t="s">
        <v>26</v>
      </c>
      <c r="C24" s="14"/>
      <c r="D24" s="14">
        <v>0</v>
      </c>
      <c r="E24" s="15">
        <f aca="true" t="shared" si="2" ref="E24:E34">IF(C24=0,"",IF(D24/C24*100&gt;=200,"В/100",D24/C24*100))</f>
      </c>
    </row>
    <row r="25" spans="1:5" ht="21.75" customHeight="1" thickBot="1">
      <c r="A25" s="60" t="s">
        <v>11</v>
      </c>
      <c r="B25" s="61"/>
      <c r="C25" s="61"/>
      <c r="D25" s="61"/>
      <c r="E25" s="62"/>
    </row>
    <row r="26" spans="1:5" ht="22.5" customHeight="1">
      <c r="A26" s="7" t="s">
        <v>31</v>
      </c>
      <c r="B26" s="8" t="s">
        <v>12</v>
      </c>
      <c r="C26" s="63">
        <v>1689.3</v>
      </c>
      <c r="D26" s="64">
        <v>1156.03911</v>
      </c>
      <c r="E26" s="9">
        <f t="shared" si="2"/>
        <v>68.43302610548749</v>
      </c>
    </row>
    <row r="27" spans="1:5" ht="30" customHeight="1">
      <c r="A27" s="7" t="s">
        <v>32</v>
      </c>
      <c r="B27" s="8" t="s">
        <v>13</v>
      </c>
      <c r="C27" s="63">
        <v>51336.836</v>
      </c>
      <c r="D27" s="64">
        <v>33366.83598</v>
      </c>
      <c r="E27" s="9">
        <f t="shared" si="2"/>
        <v>64.99589491646896</v>
      </c>
    </row>
    <row r="28" spans="1:5" ht="19.5" customHeight="1">
      <c r="A28" s="7" t="s">
        <v>33</v>
      </c>
      <c r="B28" s="8" t="s">
        <v>14</v>
      </c>
      <c r="C28" s="63">
        <v>32824.086</v>
      </c>
      <c r="D28" s="64">
        <v>18539.37618</v>
      </c>
      <c r="E28" s="9">
        <f t="shared" si="2"/>
        <v>56.481012692935295</v>
      </c>
    </row>
    <row r="29" spans="1:5" ht="25.5" customHeight="1">
      <c r="A29" s="7" t="s">
        <v>34</v>
      </c>
      <c r="B29" s="8" t="s">
        <v>19</v>
      </c>
      <c r="C29" s="63">
        <v>75394.4502</v>
      </c>
      <c r="D29" s="64">
        <v>57764.31309</v>
      </c>
      <c r="E29" s="9">
        <f t="shared" si="2"/>
        <v>76.61613412760188</v>
      </c>
    </row>
    <row r="30" spans="1:5" ht="25.5" customHeight="1">
      <c r="A30" s="7" t="s">
        <v>35</v>
      </c>
      <c r="B30" s="8" t="s">
        <v>15</v>
      </c>
      <c r="C30" s="63">
        <v>2317.027</v>
      </c>
      <c r="D30" s="64">
        <v>1446.63174</v>
      </c>
      <c r="E30" s="9">
        <f>IF(C30=0,"",IF(D30/C30*100&gt;=200,"В/100",D30/C30*100))</f>
        <v>62.43482445392306</v>
      </c>
    </row>
    <row r="31" spans="1:5" ht="25.5" customHeight="1">
      <c r="A31" s="7" t="s">
        <v>36</v>
      </c>
      <c r="B31" s="8" t="s">
        <v>16</v>
      </c>
      <c r="C31" s="63">
        <v>779.674</v>
      </c>
      <c r="D31" s="64">
        <v>481.41838</v>
      </c>
      <c r="E31" s="9">
        <f>IF(C31=0,"",IF(D31/C31*100&gt;=200,"В/100",D31/C31*100))</f>
        <v>61.746111836485504</v>
      </c>
    </row>
    <row r="32" spans="1:5" ht="30" customHeight="1">
      <c r="A32" s="7" t="s">
        <v>37</v>
      </c>
      <c r="B32" s="8" t="s">
        <v>48</v>
      </c>
      <c r="C32" s="65">
        <v>206</v>
      </c>
      <c r="D32" s="64"/>
      <c r="E32" s="9">
        <f t="shared" si="2"/>
        <v>0</v>
      </c>
    </row>
    <row r="33" spans="1:5" ht="29.25" customHeight="1" thickBot="1">
      <c r="A33" s="4" t="s">
        <v>47</v>
      </c>
      <c r="B33" s="10" t="s">
        <v>17</v>
      </c>
      <c r="C33" s="65">
        <v>6484.71487</v>
      </c>
      <c r="D33" s="64">
        <v>4967.78087</v>
      </c>
      <c r="E33" s="11">
        <f t="shared" si="2"/>
        <v>76.60754512094685</v>
      </c>
    </row>
    <row r="34" spans="1:5" s="18" customFormat="1" ht="23.25" customHeight="1" thickBot="1">
      <c r="A34" s="16"/>
      <c r="B34" s="17" t="s">
        <v>18</v>
      </c>
      <c r="C34" s="19">
        <f>SUM(C26:C33)</f>
        <v>171032.08807000003</v>
      </c>
      <c r="D34" s="19">
        <f>SUM(D26:D33)</f>
        <v>117722.39535</v>
      </c>
      <c r="E34" s="15">
        <f t="shared" si="2"/>
        <v>68.8305900246149</v>
      </c>
    </row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u252108</cp:lastModifiedBy>
  <cp:lastPrinted>2019-04-16T12:46:26Z</cp:lastPrinted>
  <dcterms:created xsi:type="dcterms:W3CDTF">2015-04-06T06:03:14Z</dcterms:created>
  <dcterms:modified xsi:type="dcterms:W3CDTF">2019-05-06T11:56:30Z</dcterms:modified>
  <cp:category/>
  <cp:version/>
  <cp:contentType/>
  <cp:contentStatus/>
</cp:coreProperties>
</file>