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0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<sst xmlns="http://schemas.openxmlformats.org/spreadsheetml/2006/main" count="141" uniqueCount="74">
  <si>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</si>
  <si>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</si>
  <si>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</si>
  <si>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</si>
  <si>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</si>
  <si>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</si>
  <si>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</si>
  <si>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</si>
  <si>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</si>
  <si>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</si>
  <si>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</si>
  <si>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</si>
  <si>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</si>
  <si>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</si>
  <si>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</si>
  <si>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</si>
  <si>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</si>
  <si>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</si>
  <si>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</si>
  <si>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</si>
  <si>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</si>
  <si>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</si>
  <si>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</si>
  <si>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</si>
  <si>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</si>
  <si>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</si>
  <si>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</si>
  <si>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</si>
  <si>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</si>
  <si>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</si>
  <si>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</si>
  <si>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</si>
  <si>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</si>
  <si>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</si>
  <si>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</si>
  <si>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</si>
  <si>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</si>
  <si>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</si>
  <si>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</si>
  <si>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</si>
  <si>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</si>
  <si>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</si>
  <si>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</si>
  <si>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</si>
  <si>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</si>
  <si>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</si>
  <si>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</si>
  <si>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</si>
  <si>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</si>
  <si>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</si>
  <si>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</si>
  <si>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</si>
  <si>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</si>
  <si>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</si>
  <si>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</si>
  <si>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</si>
  <si>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</si>
  <si>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</si>
  <si>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</si>
  <si>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</si>
  <si>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</si>
  <si>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</si>
  <si>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</si>
  <si>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</si>
  <si>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</si>
  <si>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</si>
  <si>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</si>
  <si>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</si>
  <si>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</si>
  <si>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</si>
  <si>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</si>
  <si>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</si>
  <si>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01.07.2020р.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</si>
  <si>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01.07.2020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</si>
</sst>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5" xfId="55" applyFont="1" applyFill="1" applyBorder="1" applyAlignment="1" applyProtection="1">
      <alignment horizontal="left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4" zoomScaleNormal="73" zoomScaleSheetLayoutView="84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7"/>
      <c r="B1" s="97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5" t="s">
        <v>0</v>
      </c>
      <c r="O1" s="95"/>
    </row>
    <row r="2" spans="1:17" ht="30" customHeight="1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Q2" s="41">
        <v>158.354</v>
      </c>
    </row>
    <row r="3" spans="1:17" ht="18.75" customHeight="1">
      <c r="A3" s="37"/>
      <c r="B3" s="94" t="s">
        <v>1</v>
      </c>
      <c r="C3" s="94"/>
      <c r="D3" s="94"/>
      <c r="E3" s="94"/>
      <c r="F3" s="94"/>
      <c r="G3" s="94"/>
      <c r="H3" s="94"/>
      <c r="I3" s="94"/>
      <c r="J3" s="94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89" t="s">
        <v>3</v>
      </c>
      <c r="B4" s="89" t="s">
        <v>4</v>
      </c>
      <c r="C4" s="92" t="s">
        <v>70</v>
      </c>
      <c r="D4" s="92"/>
      <c r="E4" s="92" t="s">
        <v>5</v>
      </c>
      <c r="F4" s="92" t="s">
        <v>6</v>
      </c>
      <c r="G4" s="89" t="s">
        <v>7</v>
      </c>
      <c r="H4" s="93" t="s">
        <v>8</v>
      </c>
      <c r="I4" s="93"/>
      <c r="J4" s="93"/>
      <c r="K4" s="93" t="s">
        <v>9</v>
      </c>
      <c r="L4" s="93"/>
      <c r="M4" s="92" t="s">
        <v>10</v>
      </c>
      <c r="N4" s="92"/>
      <c r="O4" s="92" t="s">
        <v>11</v>
      </c>
      <c r="P4" s="39">
        <f>F7-I7</f>
        <v>69.33899999999994</v>
      </c>
    </row>
    <row r="5" spans="1:17" ht="62.25" customHeight="1">
      <c r="A5" s="90"/>
      <c r="B5" s="90"/>
      <c r="C5" s="42" t="s">
        <v>12</v>
      </c>
      <c r="D5" s="42" t="s">
        <v>13</v>
      </c>
      <c r="E5" s="92"/>
      <c r="F5" s="92"/>
      <c r="G5" s="91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2"/>
      <c r="Q5" s="39"/>
    </row>
    <row r="6" spans="1:18" ht="15.75" customHeight="1">
      <c r="A6" s="91"/>
      <c r="B6" s="91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99.364</v>
      </c>
      <c r="D7" s="45">
        <f aca="true" t="shared" si="0" ref="D7:M7">D11+D14+D17+D20+D21+D22+D23</f>
        <v>0</v>
      </c>
      <c r="E7" s="45">
        <f t="shared" si="0"/>
        <v>10078.671999999999</v>
      </c>
      <c r="F7" s="45">
        <f t="shared" si="0"/>
        <v>9105.827</v>
      </c>
      <c r="G7" s="87">
        <v>10442.443</v>
      </c>
      <c r="H7" s="45">
        <f t="shared" si="0"/>
        <v>9135.852</v>
      </c>
      <c r="I7" s="45">
        <f t="shared" si="0"/>
        <v>9036.488</v>
      </c>
      <c r="J7" s="45">
        <f t="shared" si="0"/>
        <v>99.364</v>
      </c>
      <c r="K7" s="45">
        <f t="shared" si="0"/>
        <v>0</v>
      </c>
      <c r="L7" s="45">
        <f t="shared" si="0"/>
        <v>0</v>
      </c>
      <c r="M7" s="45">
        <f t="shared" si="0"/>
        <v>69.3390000000004</v>
      </c>
      <c r="N7" s="45">
        <f>N11+N14+N17+N20+N21+N22+N23</f>
        <v>0</v>
      </c>
      <c r="O7" s="46">
        <f>(H9+H10)/G7*100</f>
        <v>87.48768846523748</v>
      </c>
      <c r="P7" s="39">
        <f>C7-J7</f>
        <v>0</v>
      </c>
      <c r="Q7" s="39">
        <f>H7+M7-C7</f>
        <v>9105.827000000001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99.364</v>
      </c>
      <c r="D8" s="45">
        <f aca="true" t="shared" si="1" ref="D8:N8">D11+D14+D17</f>
        <v>0</v>
      </c>
      <c r="E8" s="45">
        <f t="shared" si="1"/>
        <v>10078.671999999999</v>
      </c>
      <c r="F8" s="45">
        <f t="shared" si="1"/>
        <v>9105.827</v>
      </c>
      <c r="G8" s="49">
        <v>0</v>
      </c>
      <c r="H8" s="45">
        <f t="shared" si="1"/>
        <v>9135.852</v>
      </c>
      <c r="I8" s="45">
        <f t="shared" si="1"/>
        <v>9036.488</v>
      </c>
      <c r="J8" s="45">
        <f t="shared" si="1"/>
        <v>99.364</v>
      </c>
      <c r="K8" s="45">
        <f t="shared" si="1"/>
        <v>0</v>
      </c>
      <c r="L8" s="45">
        <f t="shared" si="1"/>
        <v>0</v>
      </c>
      <c r="M8" s="45">
        <f t="shared" si="1"/>
        <v>69.3390000000004</v>
      </c>
      <c r="N8" s="45">
        <f t="shared" si="1"/>
        <v>0</v>
      </c>
      <c r="O8" s="50"/>
      <c r="P8" s="39">
        <f>C8-J8</f>
        <v>0</v>
      </c>
      <c r="Q8" s="39">
        <f>F8-I8</f>
        <v>69.33899999999994</v>
      </c>
      <c r="R8" s="51">
        <f>P8+Q8</f>
        <v>69.33899999999994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81.791</v>
      </c>
      <c r="D9" s="45">
        <f aca="true" t="shared" si="2" ref="D9:F10">D12+D15+D18</f>
        <v>0</v>
      </c>
      <c r="E9" s="45">
        <f t="shared" si="2"/>
        <v>8257.637</v>
      </c>
      <c r="F9" s="83">
        <f t="shared" si="2"/>
        <v>7454.178</v>
      </c>
      <c r="G9" s="49"/>
      <c r="H9" s="45">
        <f aca="true" t="shared" si="3" ref="H9:N9">H12+H15+H18</f>
        <v>7479.075</v>
      </c>
      <c r="I9" s="45">
        <f t="shared" si="3"/>
        <v>7397.284</v>
      </c>
      <c r="J9" s="45">
        <f t="shared" si="3"/>
        <v>81.791</v>
      </c>
      <c r="K9" s="45">
        <f t="shared" si="3"/>
        <v>0</v>
      </c>
      <c r="L9" s="45">
        <f t="shared" si="3"/>
        <v>0</v>
      </c>
      <c r="M9" s="45">
        <f t="shared" si="3"/>
        <v>56.89400000000023</v>
      </c>
      <c r="N9" s="45">
        <f t="shared" si="3"/>
        <v>0</v>
      </c>
      <c r="O9" s="50"/>
      <c r="P9" s="53">
        <v>212078</v>
      </c>
      <c r="Q9" s="54">
        <f>212.078-M9</f>
        <v>155.18399999999977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17.573</v>
      </c>
      <c r="D10" s="45">
        <f t="shared" si="2"/>
        <v>0</v>
      </c>
      <c r="E10" s="45">
        <f t="shared" si="2"/>
        <v>1821.035</v>
      </c>
      <c r="F10" s="45">
        <f t="shared" si="2"/>
        <v>1651.6490000000001</v>
      </c>
      <c r="G10" s="84">
        <v>251.229</v>
      </c>
      <c r="H10" s="45">
        <f aca="true" t="shared" si="4" ref="H10:N10">H13+H16+H19</f>
        <v>1656.777</v>
      </c>
      <c r="I10" s="45">
        <f t="shared" si="4"/>
        <v>1639.204</v>
      </c>
      <c r="J10" s="45">
        <f t="shared" si="4"/>
        <v>17.573</v>
      </c>
      <c r="K10" s="45">
        <f t="shared" si="4"/>
        <v>0</v>
      </c>
      <c r="L10" s="45">
        <f t="shared" si="4"/>
        <v>0</v>
      </c>
      <c r="M10" s="45">
        <f t="shared" si="4"/>
        <v>12.445000000000164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99.364</v>
      </c>
      <c r="D11" s="45">
        <f>D12+D13</f>
        <v>0</v>
      </c>
      <c r="E11" s="45">
        <f>E12+E13</f>
        <v>9937.721</v>
      </c>
      <c r="F11" s="45">
        <f aca="true" t="shared" si="5" ref="F11:M11">F12+F13</f>
        <v>8967.226999999999</v>
      </c>
      <c r="G11" s="49" t="s">
        <v>22</v>
      </c>
      <c r="H11" s="45">
        <f>H12+H13</f>
        <v>8997.252</v>
      </c>
      <c r="I11" s="45">
        <f t="shared" si="5"/>
        <v>8897.887999999999</v>
      </c>
      <c r="J11" s="45">
        <f t="shared" si="5"/>
        <v>99.364</v>
      </c>
      <c r="K11" s="45">
        <f t="shared" si="5"/>
        <v>0</v>
      </c>
      <c r="L11" s="45">
        <f t="shared" si="5"/>
        <v>0</v>
      </c>
      <c r="M11" s="45">
        <f t="shared" si="5"/>
        <v>69.3390000000004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81.791</v>
      </c>
      <c r="D12" s="56"/>
      <c r="E12" s="85">
        <v>8141.548</v>
      </c>
      <c r="F12" s="55">
        <v>7340.24</v>
      </c>
      <c r="G12" s="49" t="s">
        <v>22</v>
      </c>
      <c r="H12" s="59">
        <f>I12+J12</f>
        <v>7365.137</v>
      </c>
      <c r="I12" s="55">
        <v>7283.346</v>
      </c>
      <c r="J12" s="56">
        <v>81.791</v>
      </c>
      <c r="K12" s="56"/>
      <c r="L12" s="56"/>
      <c r="M12" s="59">
        <f>C12+F12-H12</f>
        <v>56.89400000000023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17.573</v>
      </c>
      <c r="D13" s="56"/>
      <c r="E13" s="86">
        <v>1796.173</v>
      </c>
      <c r="F13" s="55">
        <v>1626.987</v>
      </c>
      <c r="G13" s="49" t="s">
        <v>22</v>
      </c>
      <c r="H13" s="59">
        <f>I13+J13</f>
        <v>1632.115</v>
      </c>
      <c r="I13" s="55">
        <v>1614.542</v>
      </c>
      <c r="J13" s="56">
        <v>17.573</v>
      </c>
      <c r="K13" s="56"/>
      <c r="L13" s="56"/>
      <c r="M13" s="59">
        <f>C13+F13-H13</f>
        <v>12.445000000000164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0</v>
      </c>
      <c r="I14" s="45">
        <f t="shared" si="6"/>
        <v>0</v>
      </c>
      <c r="J14" s="45">
        <f t="shared" si="6"/>
        <v>0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0</v>
      </c>
      <c r="D15" s="56"/>
      <c r="E15" s="85"/>
      <c r="F15" s="55"/>
      <c r="G15" s="49" t="s">
        <v>22</v>
      </c>
      <c r="H15" s="59">
        <f>I15+J15</f>
        <v>0</v>
      </c>
      <c r="I15" s="55"/>
      <c r="J15" s="56">
        <f>C15</f>
        <v>0</v>
      </c>
      <c r="K15" s="56"/>
      <c r="L15" s="56"/>
      <c r="M15" s="59">
        <f>C15+F15-H15</f>
        <v>0</v>
      </c>
      <c r="N15" s="56"/>
      <c r="O15" s="56"/>
      <c r="P15" s="39">
        <f>F13-I13</f>
        <v>12.445000000000164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0</v>
      </c>
      <c r="D17" s="45">
        <f>D18+D19</f>
        <v>0</v>
      </c>
      <c r="E17" s="45">
        <f>E18+E19</f>
        <v>140.951</v>
      </c>
      <c r="F17" s="45">
        <f>F18+F19</f>
        <v>138.6</v>
      </c>
      <c r="G17" s="49" t="s">
        <v>22</v>
      </c>
      <c r="H17" s="45">
        <f aca="true" t="shared" si="7" ref="H17:N17">H18+H19</f>
        <v>138.6</v>
      </c>
      <c r="I17" s="45">
        <f t="shared" si="7"/>
        <v>138.6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/>
      <c r="D18" s="56"/>
      <c r="E18" s="56">
        <v>116.089</v>
      </c>
      <c r="F18" s="56">
        <f>5.9+33+3.4+9.659+15.03+37.812+9.137</f>
        <v>113.93799999999999</v>
      </c>
      <c r="G18" s="49" t="s">
        <v>22</v>
      </c>
      <c r="H18" s="59">
        <f aca="true" t="shared" si="8" ref="H18:H23">I18+J18</f>
        <v>113.93799999999999</v>
      </c>
      <c r="I18" s="56">
        <f>5.9+33+3.4+9.659+15.03+37.812+9.137</f>
        <v>113.93799999999999</v>
      </c>
      <c r="J18" s="56"/>
      <c r="K18" s="56"/>
      <c r="L18" s="56"/>
      <c r="M18" s="59">
        <f>C18+F18-H18</f>
        <v>0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/>
      <c r="D19" s="56"/>
      <c r="E19" s="56">
        <v>24.862</v>
      </c>
      <c r="F19" s="56">
        <f>1.298+0.748+7.26+1.454+3.31+2.273+8.319</f>
        <v>24.662000000000006</v>
      </c>
      <c r="G19" s="49" t="s">
        <v>22</v>
      </c>
      <c r="H19" s="59">
        <f t="shared" si="8"/>
        <v>24.662000000000006</v>
      </c>
      <c r="I19" s="56">
        <f>1.298+0.748+7.26+1.454+3.31+2.273+8.319</f>
        <v>24.662000000000006</v>
      </c>
      <c r="J19" s="56"/>
      <c r="K19" s="56"/>
      <c r="L19" s="56"/>
      <c r="M19" s="59">
        <f>C19+F19-H19</f>
        <v>0</v>
      </c>
      <c r="N19" s="56"/>
      <c r="O19" s="56"/>
      <c r="P19" s="65">
        <f>P12+P13+P16</f>
        <v>217.16299999999998</v>
      </c>
      <c r="Q19" s="65">
        <f>P14+P15</f>
        <v>-163.02299999999983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7534.24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1673.465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  <mergeCell ref="A4:A6"/>
    <mergeCell ref="G4:G5"/>
    <mergeCell ref="E4:E5"/>
    <mergeCell ref="F4:F5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67" zoomScaleSheetLayoutView="67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7" sqref="O17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9.25390625" style="26" customWidth="1"/>
    <col min="11" max="11" width="9.875" style="26" customWidth="1"/>
    <col min="12" max="13" width="10.00390625" style="26" customWidth="1"/>
    <col min="14" max="14" width="8.625" style="26" customWidth="1"/>
    <col min="15" max="15" width="7.875" style="26" customWidth="1"/>
    <col min="16" max="16" width="8.375" style="26" customWidth="1"/>
    <col min="17" max="17" width="8.75390625" style="26" customWidth="1"/>
    <col min="18" max="18" width="9.25390625" style="26" customWidth="1"/>
    <col min="19" max="19" width="8.37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14" t="s">
        <v>73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2" t="s">
        <v>34</v>
      </c>
      <c r="AG1" s="112"/>
    </row>
    <row r="2" spans="1:30" s="22" customFormat="1" ht="30" customHeight="1">
      <c r="A2" s="2"/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Z2" s="113" t="s">
        <v>35</v>
      </c>
      <c r="AA2" s="113"/>
      <c r="AD2" s="34"/>
    </row>
    <row r="3" spans="1:33" s="22" customFormat="1" ht="21" customHeight="1">
      <c r="A3" s="101" t="s">
        <v>36</v>
      </c>
      <c r="B3" s="88" t="s">
        <v>37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9" s="22" customFormat="1" ht="33" customHeight="1">
      <c r="A4" s="102"/>
      <c r="B4" s="103" t="s">
        <v>38</v>
      </c>
      <c r="C4" s="103"/>
      <c r="D4" s="103" t="s">
        <v>39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99" t="s">
        <v>40</v>
      </c>
      <c r="AC4" s="105" t="s">
        <v>41</v>
      </c>
      <c r="AD4" s="106"/>
      <c r="AE4" s="105" t="s">
        <v>42</v>
      </c>
      <c r="AF4" s="109"/>
      <c r="AG4" s="106"/>
      <c r="AH4" s="98" t="s">
        <v>43</v>
      </c>
      <c r="AI4" s="98"/>
      <c r="AJ4" s="98"/>
      <c r="AK4" s="98"/>
      <c r="AL4" s="98"/>
      <c r="AM4" s="98"/>
    </row>
    <row r="5" spans="1:39" s="22" customFormat="1" ht="30" customHeight="1">
      <c r="A5" s="102"/>
      <c r="B5" s="88" t="s">
        <v>44</v>
      </c>
      <c r="C5" s="100"/>
      <c r="D5" s="88" t="s">
        <v>45</v>
      </c>
      <c r="E5" s="100"/>
      <c r="F5" s="88" t="s">
        <v>46</v>
      </c>
      <c r="G5" s="100"/>
      <c r="H5" s="88" t="s">
        <v>47</v>
      </c>
      <c r="I5" s="100"/>
      <c r="J5" s="88" t="s">
        <v>48</v>
      </c>
      <c r="K5" s="100"/>
      <c r="L5" s="88" t="s">
        <v>49</v>
      </c>
      <c r="M5" s="100"/>
      <c r="N5" s="88" t="s">
        <v>50</v>
      </c>
      <c r="O5" s="100"/>
      <c r="P5" s="88" t="s">
        <v>51</v>
      </c>
      <c r="Q5" s="100"/>
      <c r="R5" s="88" t="s">
        <v>52</v>
      </c>
      <c r="S5" s="100"/>
      <c r="T5" s="88" t="s">
        <v>53</v>
      </c>
      <c r="U5" s="100"/>
      <c r="V5" s="88" t="s">
        <v>54</v>
      </c>
      <c r="W5" s="100"/>
      <c r="X5" s="88" t="s">
        <v>55</v>
      </c>
      <c r="Y5" s="100"/>
      <c r="Z5" s="88" t="s">
        <v>44</v>
      </c>
      <c r="AA5" s="100"/>
      <c r="AB5" s="99"/>
      <c r="AC5" s="107"/>
      <c r="AD5" s="108"/>
      <c r="AE5" s="110" t="s">
        <v>12</v>
      </c>
      <c r="AF5" s="99" t="s">
        <v>41</v>
      </c>
      <c r="AG5" s="99"/>
      <c r="AH5" s="98"/>
      <c r="AI5" s="98"/>
      <c r="AJ5" s="98"/>
      <c r="AK5" s="98"/>
      <c r="AL5" s="98"/>
      <c r="AM5" s="98"/>
    </row>
    <row r="6" spans="1:39" s="22" customFormat="1" ht="44.25" customHeight="1">
      <c r="A6" s="103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99"/>
      <c r="AC6" s="4">
        <v>2110</v>
      </c>
      <c r="AD6" s="4">
        <v>2120</v>
      </c>
      <c r="AE6" s="111"/>
      <c r="AF6" s="4">
        <v>2110</v>
      </c>
      <c r="AG6" s="4">
        <v>2120</v>
      </c>
      <c r="AH6" s="98"/>
      <c r="AI6" s="98"/>
      <c r="AJ6" s="98"/>
      <c r="AK6" s="98"/>
      <c r="AL6" s="98"/>
      <c r="AM6" s="98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69.339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69.339</v>
      </c>
      <c r="AC7" s="8">
        <f>SUM(AC8:AC14)</f>
        <v>56.894</v>
      </c>
      <c r="AD7" s="8">
        <f>SUM(AD8:AD14)</f>
        <v>12.445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52.18499999999971</v>
      </c>
      <c r="AJ7" s="9">
        <f>IF(AD7='[1]1'!M10,0,AD7-'[1]1'!M10)</f>
        <v>11.264000000000188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69.339</v>
      </c>
      <c r="P8" s="24">
        <f t="shared" si="0"/>
        <v>0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69.339</v>
      </c>
      <c r="AC8" s="12">
        <f aca="true" t="shared" si="5" ref="AC8:AD14">AC16+AC24</f>
        <v>56.894</v>
      </c>
      <c r="AD8" s="12">
        <f t="shared" si="5"/>
        <v>12.445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0</v>
      </c>
      <c r="AC9" s="12">
        <f t="shared" si="5"/>
        <v>0</v>
      </c>
      <c r="AD9" s="12">
        <f t="shared" si="5"/>
        <v>0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0</v>
      </c>
      <c r="AC11" s="12">
        <f>AC19+AC27</f>
        <v>0</v>
      </c>
      <c r="AD11" s="12">
        <f>AD19+AD27</f>
        <v>0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0</v>
      </c>
      <c r="AC12" s="12">
        <f t="shared" si="5"/>
        <v>0</v>
      </c>
      <c r="AD12" s="12">
        <f t="shared" si="5"/>
        <v>0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0</v>
      </c>
      <c r="AC14" s="12">
        <f t="shared" si="5"/>
        <v>0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69.339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69.339</v>
      </c>
      <c r="AC15" s="8">
        <f>SUM(AC16:AC22)</f>
        <v>56.894</v>
      </c>
      <c r="AD15" s="8">
        <f t="shared" si="14"/>
        <v>12.445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5"/>
      <c r="N16" s="17"/>
      <c r="O16" s="17">
        <v>69.339</v>
      </c>
      <c r="P16" s="17"/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69.339</v>
      </c>
      <c r="AC16" s="16">
        <v>56.894</v>
      </c>
      <c r="AD16" s="16">
        <v>12.445</v>
      </c>
      <c r="AE16" s="12">
        <f>AF16+AG16</f>
        <v>0</v>
      </c>
      <c r="AF16" s="16"/>
      <c r="AG16" s="16"/>
      <c r="AH16" s="27">
        <f>AC16+AD16-AE16</f>
        <v>69.339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/>
      <c r="K17" s="17"/>
      <c r="L17" s="15"/>
      <c r="M17" s="15"/>
      <c r="N17" s="17"/>
      <c r="O17" s="17"/>
      <c r="P17" s="17"/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0</v>
      </c>
      <c r="AC17" s="16"/>
      <c r="AD17" s="16"/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0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7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/>
      <c r="K19" s="17"/>
      <c r="L19" s="15"/>
      <c r="M19" s="15"/>
      <c r="N19" s="17"/>
      <c r="O19" s="17"/>
      <c r="P19" s="17"/>
      <c r="Q19" s="17"/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0</v>
      </c>
      <c r="AC19" s="16"/>
      <c r="AD19" s="16"/>
      <c r="AE19" s="36">
        <f t="shared" si="16"/>
        <v>0</v>
      </c>
      <c r="AF19" s="35"/>
      <c r="AG19" s="35"/>
      <c r="AH19" s="27">
        <f>AC19+AD19-AE19</f>
        <v>0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/>
      <c r="K20" s="17"/>
      <c r="L20" s="15"/>
      <c r="M20" s="15"/>
      <c r="N20" s="17"/>
      <c r="O20" s="17"/>
      <c r="P20" s="17"/>
      <c r="Q20" s="17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12">
        <f>SUM(B20:AA20)</f>
        <v>0</v>
      </c>
      <c r="AC20" s="16"/>
      <c r="AD20" s="16"/>
      <c r="AE20" s="12">
        <f t="shared" si="16"/>
        <v>0</v>
      </c>
      <c r="AF20" s="16"/>
      <c r="AG20" s="16"/>
      <c r="AH20" s="27">
        <f t="shared" si="17"/>
        <v>0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0</v>
      </c>
      <c r="AC22" s="16"/>
      <c r="AD22" s="16"/>
      <c r="AE22" s="12">
        <f t="shared" si="16"/>
        <v>0</v>
      </c>
      <c r="AF22" s="16"/>
      <c r="AG22" s="16"/>
      <c r="AH22" s="27">
        <f t="shared" si="17"/>
        <v>0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0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/>
      <c r="K24" s="17"/>
      <c r="L24" s="17"/>
      <c r="M24" s="17"/>
      <c r="N24" s="15"/>
      <c r="O24" s="17"/>
      <c r="P24" s="17"/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7">
        <f t="shared" si="17"/>
        <v>0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7">
        <f t="shared" si="17"/>
        <v>0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H4:AM6"/>
    <mergeCell ref="AF5:AG5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2020-07-01T11:21:21Z</cp:lastPrinted>
  <dcterms:created xsi:type="dcterms:W3CDTF">2014-01-10T09:56:16Z</dcterms:created>
  <dcterms:modified xsi:type="dcterms:W3CDTF">2020-07-01T11:57:38Z</dcterms:modified>
  <cp:category/>
  <cp:version/>
  <cp:contentType/>
  <cp:contentStatus/>
</cp:coreProperties>
</file>