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<sst xmlns="http://schemas.openxmlformats.org/spreadsheetml/2006/main" count="141" uniqueCount="74">
  <si>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</si>
  <si>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</si>
  <si>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</si>
  <si>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</si>
  <si>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</si>
  <si>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</si>
  <si>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</si>
  <si>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</si>
  <si>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</si>
  <si>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</si>
  <si>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</si>
  <si>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</si>
  <si>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</si>
  <si>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</si>
  <si>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</si>
  <si>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</si>
  <si>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</si>
  <si>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</si>
  <si>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</si>
  <si>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</si>
  <si>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</si>
  <si>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</si>
  <si>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</si>
  <si>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</si>
  <si>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</si>
  <si>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</si>
  <si>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</si>
  <si>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</si>
  <si>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</si>
  <si>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</si>
  <si>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</si>
  <si>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</si>
  <si>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</si>
  <si>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</si>
  <si>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</si>
  <si>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</si>
  <si>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</si>
  <si>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</si>
  <si>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</si>
  <si>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</si>
  <si>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</si>
  <si>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</si>
  <si>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</si>
  <si>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</si>
  <si>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</si>
  <si>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</si>
  <si>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</si>
  <si>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</si>
  <si>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</si>
  <si>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</si>
  <si>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</si>
  <si>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</si>
  <si>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</si>
  <si>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</si>
  <si>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</si>
  <si>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</si>
  <si>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</si>
  <si>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</si>
  <si>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</si>
  <si>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</si>
  <si>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</si>
  <si>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</si>
  <si>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</si>
  <si>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</si>
  <si>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</si>
  <si>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</si>
  <si>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</si>
  <si>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</si>
  <si>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</si>
  <si>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</si>
  <si>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</si>
  <si>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</si>
  <si>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01.05.2020р.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</si>
  <si>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01.05.2020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</si>
</sst>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6" sqref="I26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208.27799999999934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1729.644</v>
      </c>
      <c r="D7" s="45">
        <f aca="true" t="shared" si="0" ref="D7:M7">D11+D14+D17+D20+D21+D22+D23</f>
        <v>0</v>
      </c>
      <c r="E7" s="45">
        <f t="shared" si="0"/>
        <v>6617.683</v>
      </c>
      <c r="F7" s="45">
        <f t="shared" si="0"/>
        <v>5454.304999999999</v>
      </c>
      <c r="G7" s="87">
        <v>8938.609</v>
      </c>
      <c r="H7" s="45">
        <f t="shared" si="0"/>
        <v>6975.671</v>
      </c>
      <c r="I7" s="45">
        <f t="shared" si="0"/>
        <v>5246.027</v>
      </c>
      <c r="J7" s="45">
        <f t="shared" si="0"/>
        <v>1729.644</v>
      </c>
      <c r="K7" s="45">
        <f t="shared" si="0"/>
        <v>0</v>
      </c>
      <c r="L7" s="45">
        <f t="shared" si="0"/>
        <v>0</v>
      </c>
      <c r="M7" s="45">
        <f t="shared" si="0"/>
        <v>208.27800000000025</v>
      </c>
      <c r="N7" s="45">
        <f>N11+N14+N17+N20+N21+N22+N23</f>
        <v>0</v>
      </c>
      <c r="O7" s="46">
        <f>(H9+H10)/G7*100</f>
        <v>78.03978225247351</v>
      </c>
      <c r="P7" s="39">
        <f>C7-J7</f>
        <v>0</v>
      </c>
      <c r="Q7" s="39">
        <f>H7+M7-C7</f>
        <v>5454.305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1729.644</v>
      </c>
      <c r="D8" s="45">
        <f aca="true" t="shared" si="1" ref="D8:N8">D11+D14+D17</f>
        <v>0</v>
      </c>
      <c r="E8" s="45">
        <f t="shared" si="1"/>
        <v>6617.683</v>
      </c>
      <c r="F8" s="45">
        <f t="shared" si="1"/>
        <v>5454.304999999999</v>
      </c>
      <c r="G8" s="49">
        <v>0</v>
      </c>
      <c r="H8" s="45">
        <f t="shared" si="1"/>
        <v>6975.671</v>
      </c>
      <c r="I8" s="45">
        <f t="shared" si="1"/>
        <v>5246.027</v>
      </c>
      <c r="J8" s="45">
        <f t="shared" si="1"/>
        <v>1729.644</v>
      </c>
      <c r="K8" s="45">
        <f t="shared" si="1"/>
        <v>0</v>
      </c>
      <c r="L8" s="45">
        <f t="shared" si="1"/>
        <v>0</v>
      </c>
      <c r="M8" s="45">
        <f t="shared" si="1"/>
        <v>208.27800000000025</v>
      </c>
      <c r="N8" s="45">
        <f t="shared" si="1"/>
        <v>0</v>
      </c>
      <c r="O8" s="50"/>
      <c r="P8" s="39">
        <f>C8-J8</f>
        <v>0</v>
      </c>
      <c r="Q8" s="39">
        <f>F8-I8</f>
        <v>208.27799999999934</v>
      </c>
      <c r="R8" s="51">
        <f>P8+Q8</f>
        <v>208.27799999999934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1561.346</v>
      </c>
      <c r="D9" s="45">
        <f aca="true" t="shared" si="2" ref="D9:F10">D12+D15+D18</f>
        <v>0</v>
      </c>
      <c r="E9" s="45">
        <f t="shared" si="2"/>
        <v>5397.907</v>
      </c>
      <c r="F9" s="83">
        <f t="shared" si="2"/>
        <v>4435.361</v>
      </c>
      <c r="G9" s="49"/>
      <c r="H9" s="45">
        <f aca="true" t="shared" si="3" ref="H9:N9">H12+H15+H18</f>
        <v>5826.509</v>
      </c>
      <c r="I9" s="45">
        <f t="shared" si="3"/>
        <v>4265.1630000000005</v>
      </c>
      <c r="J9" s="45">
        <f t="shared" si="3"/>
        <v>1561.346</v>
      </c>
      <c r="K9" s="45">
        <f t="shared" si="3"/>
        <v>0</v>
      </c>
      <c r="L9" s="45">
        <f t="shared" si="3"/>
        <v>0</v>
      </c>
      <c r="M9" s="45">
        <f t="shared" si="3"/>
        <v>170.19800000000032</v>
      </c>
      <c r="N9" s="45">
        <f t="shared" si="3"/>
        <v>0</v>
      </c>
      <c r="O9" s="50"/>
      <c r="P9" s="53">
        <v>212078</v>
      </c>
      <c r="Q9" s="54">
        <f>212.078-M9</f>
        <v>41.87999999999968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168.298</v>
      </c>
      <c r="D10" s="45">
        <f t="shared" si="2"/>
        <v>0</v>
      </c>
      <c r="E10" s="45">
        <f t="shared" si="2"/>
        <v>1219.776</v>
      </c>
      <c r="F10" s="45">
        <f t="shared" si="2"/>
        <v>1018.944</v>
      </c>
      <c r="G10" s="84">
        <v>251.229</v>
      </c>
      <c r="H10" s="45">
        <f aca="true" t="shared" si="4" ref="H10:N10">H13+H16+H19</f>
        <v>1149.162</v>
      </c>
      <c r="I10" s="45">
        <f t="shared" si="4"/>
        <v>980.8639999999999</v>
      </c>
      <c r="J10" s="45">
        <f t="shared" si="4"/>
        <v>168.298</v>
      </c>
      <c r="K10" s="45">
        <f t="shared" si="4"/>
        <v>0</v>
      </c>
      <c r="L10" s="45">
        <f t="shared" si="4"/>
        <v>0</v>
      </c>
      <c r="M10" s="45">
        <f t="shared" si="4"/>
        <v>38.07999999999993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764.9110000000001</v>
      </c>
      <c r="D11" s="45">
        <f>D12+D13</f>
        <v>0</v>
      </c>
      <c r="E11" s="45">
        <f>E12+E13</f>
        <v>6441.418</v>
      </c>
      <c r="F11" s="45">
        <f aca="true" t="shared" si="5" ref="F11:M11">F12+F13</f>
        <v>5311.7429999999995</v>
      </c>
      <c r="G11" s="49" t="s">
        <v>22</v>
      </c>
      <c r="H11" s="45">
        <f>H12+H13</f>
        <v>5868.376</v>
      </c>
      <c r="I11" s="45">
        <f t="shared" si="5"/>
        <v>5103.465</v>
      </c>
      <c r="J11" s="45">
        <f t="shared" si="5"/>
        <v>764.9110000000001</v>
      </c>
      <c r="K11" s="45">
        <f t="shared" si="5"/>
        <v>0</v>
      </c>
      <c r="L11" s="45">
        <f t="shared" si="5"/>
        <v>0</v>
      </c>
      <c r="M11" s="45">
        <f t="shared" si="5"/>
        <v>208.27800000000025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608.337</v>
      </c>
      <c r="D12" s="56"/>
      <c r="E12" s="85">
        <v>5253.148</v>
      </c>
      <c r="F12" s="55">
        <v>4317.95</v>
      </c>
      <c r="G12" s="49" t="s">
        <v>22</v>
      </c>
      <c r="H12" s="59">
        <f>I12+J12</f>
        <v>4756.089</v>
      </c>
      <c r="I12" s="55">
        <v>4147.752</v>
      </c>
      <c r="J12" s="56">
        <v>608.337</v>
      </c>
      <c r="K12" s="56"/>
      <c r="L12" s="56"/>
      <c r="M12" s="59">
        <f>C12+F12-H12</f>
        <v>170.19800000000032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156.574</v>
      </c>
      <c r="D13" s="56"/>
      <c r="E13" s="86">
        <v>1188.27</v>
      </c>
      <c r="F13" s="55">
        <v>993.793</v>
      </c>
      <c r="G13" s="49" t="s">
        <v>22</v>
      </c>
      <c r="H13" s="59">
        <f>I13+J13</f>
        <v>1112.287</v>
      </c>
      <c r="I13" s="55">
        <v>955.713</v>
      </c>
      <c r="J13" s="56">
        <v>156.574</v>
      </c>
      <c r="K13" s="56"/>
      <c r="L13" s="56"/>
      <c r="M13" s="59">
        <f>C13+F13-H13</f>
        <v>38.07999999999993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899.719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899.719</v>
      </c>
      <c r="I14" s="45">
        <f t="shared" si="6"/>
        <v>0</v>
      </c>
      <c r="J14" s="45">
        <f t="shared" si="6"/>
        <v>899.719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899.719</v>
      </c>
      <c r="D15" s="56"/>
      <c r="E15" s="85"/>
      <c r="F15" s="55"/>
      <c r="G15" s="49" t="s">
        <v>22</v>
      </c>
      <c r="H15" s="59">
        <f>I15+J15</f>
        <v>899.719</v>
      </c>
      <c r="I15" s="55"/>
      <c r="J15" s="56">
        <f>C15</f>
        <v>899.719</v>
      </c>
      <c r="K15" s="56"/>
      <c r="L15" s="56"/>
      <c r="M15" s="59">
        <f>C15+F15-H15</f>
        <v>0</v>
      </c>
      <c r="N15" s="56"/>
      <c r="O15" s="56"/>
      <c r="P15" s="39">
        <f>F13-I13</f>
        <v>38.08000000000004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65.014</v>
      </c>
      <c r="D17" s="45">
        <f>D18+D19</f>
        <v>0</v>
      </c>
      <c r="E17" s="45">
        <f>E18+E19</f>
        <v>176.265</v>
      </c>
      <c r="F17" s="45">
        <f>F18+F19</f>
        <v>142.562</v>
      </c>
      <c r="G17" s="49" t="s">
        <v>22</v>
      </c>
      <c r="H17" s="45">
        <f aca="true" t="shared" si="7" ref="H17:N17">H18+H19</f>
        <v>207.576</v>
      </c>
      <c r="I17" s="45">
        <f t="shared" si="7"/>
        <v>142.562</v>
      </c>
      <c r="J17" s="45">
        <f t="shared" si="7"/>
        <v>65.014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>
        <v>53.29</v>
      </c>
      <c r="D18" s="56"/>
      <c r="E18" s="56">
        <f>15.1+25+95+9.659</f>
        <v>144.759</v>
      </c>
      <c r="F18" s="56">
        <f>5.9+22+4.596+6.854+61.88+6.522+9.659</f>
        <v>117.411</v>
      </c>
      <c r="G18" s="49" t="s">
        <v>22</v>
      </c>
      <c r="H18" s="59">
        <f aca="true" t="shared" si="8" ref="H18:H23">I18+J18</f>
        <v>170.701</v>
      </c>
      <c r="I18" s="56">
        <v>117.411</v>
      </c>
      <c r="J18" s="56">
        <v>53.29</v>
      </c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>
        <v>11.724</v>
      </c>
      <c r="D19" s="56"/>
      <c r="E19" s="56">
        <f>3.65+5.5+20.9+1.456</f>
        <v>31.505999999999997</v>
      </c>
      <c r="F19" s="56">
        <f>1.298+1.012+4.84+1.507+13.606+1.434+1.454</f>
        <v>25.151</v>
      </c>
      <c r="G19" s="49" t="s">
        <v>22</v>
      </c>
      <c r="H19" s="59">
        <f t="shared" si="8"/>
        <v>36.875</v>
      </c>
      <c r="I19" s="56">
        <v>25.151</v>
      </c>
      <c r="J19" s="56">
        <v>11.724</v>
      </c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-137.38799999999995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4398.646000000001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1014.636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3" sqref="Q23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2" width="7.00390625" style="26" customWidth="1"/>
    <col min="13" max="13" width="9.87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208.278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208.278</v>
      </c>
      <c r="AC7" s="8">
        <f>SUM(AC8:AC14)</f>
        <v>170.198</v>
      </c>
      <c r="AD7" s="8">
        <f>SUM(AD8:AD14)</f>
        <v>38.08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165.48899999999972</v>
      </c>
      <c r="AJ7" s="9">
        <f>IF(AD7='[1]1'!M10,0,AD7-'[1]1'!M10)</f>
        <v>36.899000000000186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208.184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208.184</v>
      </c>
      <c r="AC8" s="12">
        <f aca="true" t="shared" si="5" ref="AC8:AD14">AC16+AC24</f>
        <v>170.104</v>
      </c>
      <c r="AD8" s="12">
        <f t="shared" si="5"/>
        <v>38.08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0.094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0.094</v>
      </c>
      <c r="AC11" s="12">
        <f>AC19+AC27</f>
        <v>0</v>
      </c>
      <c r="AD11" s="12">
        <f>AD19+AD27</f>
        <v>0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0</v>
      </c>
      <c r="AC12" s="12">
        <f t="shared" si="5"/>
        <v>0.094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208.278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208.278</v>
      </c>
      <c r="AC15" s="8">
        <f>SUM(AC16:AC22)</f>
        <v>170.198</v>
      </c>
      <c r="AD15" s="8">
        <f t="shared" si="14"/>
        <v>38.08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>
        <v>208.184</v>
      </c>
      <c r="L16" s="15"/>
      <c r="M16" s="15"/>
      <c r="N16" s="15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208.184</v>
      </c>
      <c r="AC16" s="16">
        <v>170.104</v>
      </c>
      <c r="AD16" s="16">
        <v>38.08</v>
      </c>
      <c r="AE16" s="12">
        <f>AF16+AG16</f>
        <v>0</v>
      </c>
      <c r="AF16" s="16"/>
      <c r="AG16" s="16"/>
      <c r="AH16" s="27">
        <f>AC16+AD16-AE16</f>
        <v>208.18400000000003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5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0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5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>
        <v>0.094</v>
      </c>
      <c r="L19" s="15"/>
      <c r="M19" s="15"/>
      <c r="N19" s="15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0.094</v>
      </c>
      <c r="AC19" s="16"/>
      <c r="AD19" s="16"/>
      <c r="AE19" s="36">
        <f t="shared" si="16"/>
        <v>0</v>
      </c>
      <c r="AF19" s="35"/>
      <c r="AG19" s="35"/>
      <c r="AH19" s="27">
        <f>AC19+AD19-AE19</f>
        <v>0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5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0</v>
      </c>
      <c r="AC20" s="16">
        <v>0.094</v>
      </c>
      <c r="AD20" s="16"/>
      <c r="AE20" s="12">
        <f t="shared" si="16"/>
        <v>0</v>
      </c>
      <c r="AF20" s="16"/>
      <c r="AG20" s="16"/>
      <c r="AH20" s="27">
        <f t="shared" si="17"/>
        <v>0.094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2020-05-04T07:54:28Z</cp:lastPrinted>
  <dcterms:created xsi:type="dcterms:W3CDTF">2014-01-10T09:56:16Z</dcterms:created>
  <dcterms:modified xsi:type="dcterms:W3CDTF">2020-05-04T08:04:12Z</dcterms:modified>
  <cp:category/>
  <cp:version/>
  <cp:contentType/>
  <cp:contentStatus/>
</cp:coreProperties>
</file>