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<sst xmlns="http://schemas.openxmlformats.org/spreadsheetml/2006/main" count="141" uniqueCount="74">
  <si>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</si>
  <si>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</si>
  <si>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</si>
  <si>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</si>
  <si>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</si>
  <si>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</si>
  <si>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</si>
  <si>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</si>
  <si>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</si>
  <si>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</si>
  <si>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</si>
  <si>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</si>
  <si>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</si>
  <si>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</si>
  <si>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</si>
  <si>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</si>
  <si>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</si>
  <si>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</si>
  <si>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</si>
  <si>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</si>
  <si>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</si>
  <si>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</si>
  <si>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</si>
  <si>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</si>
  <si>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</si>
  <si>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</si>
  <si>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</si>
  <si>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</si>
  <si>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</si>
  <si>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</si>
  <si>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</si>
  <si>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</si>
  <si>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</si>
  <si>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</si>
  <si>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</si>
  <si>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</si>
  <si>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</si>
  <si>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</si>
  <si>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</si>
  <si>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</si>
  <si>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</si>
  <si>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</si>
  <si>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</si>
  <si>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</si>
  <si>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</si>
  <si>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</si>
  <si>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</si>
  <si>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</si>
  <si>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</si>
  <si>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</si>
  <si>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</si>
  <si>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</si>
  <si>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</si>
  <si>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</si>
  <si>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</si>
  <si>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</si>
  <si>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</si>
  <si>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</si>
  <si>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</si>
  <si>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</si>
  <si>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</si>
  <si>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</si>
  <si>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</si>
  <si>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</si>
  <si>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</si>
  <si>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</si>
  <si>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</si>
  <si>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</si>
  <si>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</si>
  <si>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</si>
  <si>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</si>
  <si>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</si>
  <si>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01.08.2020р.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</si>
  <si>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01.08.2020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</si>
</sst>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22.79800000000023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69.339</v>
      </c>
      <c r="D7" s="45">
        <f aca="true" t="shared" si="0" ref="D7:M7">D11+D14+D17+D20+D21+D22+D23</f>
        <v>0</v>
      </c>
      <c r="E7" s="45">
        <f t="shared" si="0"/>
        <v>5075.722000000001</v>
      </c>
      <c r="F7" s="45">
        <f t="shared" si="0"/>
        <v>3527.7580000000003</v>
      </c>
      <c r="G7" s="87">
        <v>4555.183</v>
      </c>
      <c r="H7" s="45">
        <f t="shared" si="0"/>
        <v>3574.2989999999995</v>
      </c>
      <c r="I7" s="45">
        <f t="shared" si="0"/>
        <v>3504.96</v>
      </c>
      <c r="J7" s="45">
        <f t="shared" si="0"/>
        <v>69.339</v>
      </c>
      <c r="K7" s="45">
        <f t="shared" si="0"/>
        <v>0</v>
      </c>
      <c r="L7" s="45">
        <f t="shared" si="0"/>
        <v>0</v>
      </c>
      <c r="M7" s="45">
        <f t="shared" si="0"/>
        <v>22.798000000000116</v>
      </c>
      <c r="N7" s="45">
        <f>N11+N14+N17+N20+N21+N22+N23</f>
        <v>0</v>
      </c>
      <c r="O7" s="46">
        <f>(H9+H10)/G7*100</f>
        <v>78.46663899123263</v>
      </c>
      <c r="P7" s="39">
        <f>C7-J7</f>
        <v>0</v>
      </c>
      <c r="Q7" s="39">
        <f>H7+M7-C7</f>
        <v>3527.758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69.339</v>
      </c>
      <c r="D8" s="45">
        <f aca="true" t="shared" si="1" ref="D8:N8">D11+D14+D17</f>
        <v>0</v>
      </c>
      <c r="E8" s="45">
        <f t="shared" si="1"/>
        <v>5075.722000000001</v>
      </c>
      <c r="F8" s="45">
        <f t="shared" si="1"/>
        <v>3527.7580000000003</v>
      </c>
      <c r="G8" s="49">
        <v>0</v>
      </c>
      <c r="H8" s="45">
        <f t="shared" si="1"/>
        <v>3574.2989999999995</v>
      </c>
      <c r="I8" s="45">
        <f t="shared" si="1"/>
        <v>3504.96</v>
      </c>
      <c r="J8" s="45">
        <f t="shared" si="1"/>
        <v>69.339</v>
      </c>
      <c r="K8" s="45">
        <f t="shared" si="1"/>
        <v>0</v>
      </c>
      <c r="L8" s="45">
        <f t="shared" si="1"/>
        <v>0</v>
      </c>
      <c r="M8" s="45">
        <f t="shared" si="1"/>
        <v>22.798000000000116</v>
      </c>
      <c r="N8" s="45">
        <f t="shared" si="1"/>
        <v>0</v>
      </c>
      <c r="O8" s="50"/>
      <c r="P8" s="39">
        <f>C8-J8</f>
        <v>0</v>
      </c>
      <c r="Q8" s="39">
        <f>F8-I8</f>
        <v>22.79800000000023</v>
      </c>
      <c r="R8" s="51">
        <f>P8+Q8</f>
        <v>22.79800000000023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56.894</v>
      </c>
      <c r="D9" s="45">
        <f aca="true" t="shared" si="2" ref="D9:F10">D12+D15+D18</f>
        <v>0</v>
      </c>
      <c r="E9" s="45">
        <f t="shared" si="2"/>
        <v>4216.754000000001</v>
      </c>
      <c r="F9" s="83">
        <f t="shared" si="2"/>
        <v>2833.596</v>
      </c>
      <c r="G9" s="49"/>
      <c r="H9" s="45">
        <f aca="true" t="shared" si="3" ref="H9:N9">H12+H15+H18</f>
        <v>2872.9069999999997</v>
      </c>
      <c r="I9" s="45">
        <f t="shared" si="3"/>
        <v>2816.013</v>
      </c>
      <c r="J9" s="45">
        <f t="shared" si="3"/>
        <v>56.894</v>
      </c>
      <c r="K9" s="45">
        <f t="shared" si="3"/>
        <v>0</v>
      </c>
      <c r="L9" s="45">
        <f t="shared" si="3"/>
        <v>0</v>
      </c>
      <c r="M9" s="45">
        <f t="shared" si="3"/>
        <v>17.583000000000084</v>
      </c>
      <c r="N9" s="45">
        <f t="shared" si="3"/>
        <v>0</v>
      </c>
      <c r="O9" s="50"/>
      <c r="P9" s="53">
        <v>212078</v>
      </c>
      <c r="Q9" s="54">
        <f>212.078-M9</f>
        <v>194.49499999999992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12.445</v>
      </c>
      <c r="D10" s="45">
        <f t="shared" si="2"/>
        <v>0</v>
      </c>
      <c r="E10" s="45">
        <f t="shared" si="2"/>
        <v>858.968</v>
      </c>
      <c r="F10" s="45">
        <f t="shared" si="2"/>
        <v>694.162</v>
      </c>
      <c r="G10" s="84">
        <v>251.229</v>
      </c>
      <c r="H10" s="45">
        <f aca="true" t="shared" si="4" ref="H10:N10">H13+H16+H19</f>
        <v>701.392</v>
      </c>
      <c r="I10" s="45">
        <f t="shared" si="4"/>
        <v>688.947</v>
      </c>
      <c r="J10" s="45">
        <f t="shared" si="4"/>
        <v>12.445</v>
      </c>
      <c r="K10" s="45">
        <f t="shared" si="4"/>
        <v>0</v>
      </c>
      <c r="L10" s="45">
        <f t="shared" si="4"/>
        <v>0</v>
      </c>
      <c r="M10" s="45">
        <f t="shared" si="4"/>
        <v>5.215000000000032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69.339</v>
      </c>
      <c r="D11" s="45">
        <f>D12+D13</f>
        <v>0</v>
      </c>
      <c r="E11" s="45">
        <f>E12+E13</f>
        <v>4932.159000000001</v>
      </c>
      <c r="F11" s="45">
        <f aca="true" t="shared" si="5" ref="F11:M11">F12+F13</f>
        <v>3420.706</v>
      </c>
      <c r="G11" s="49" t="s">
        <v>22</v>
      </c>
      <c r="H11" s="45">
        <f>H12+H13</f>
        <v>3467.2469999999994</v>
      </c>
      <c r="I11" s="45">
        <f t="shared" si="5"/>
        <v>3397.908</v>
      </c>
      <c r="J11" s="45">
        <f t="shared" si="5"/>
        <v>69.339</v>
      </c>
      <c r="K11" s="45">
        <f t="shared" si="5"/>
        <v>0</v>
      </c>
      <c r="L11" s="45">
        <f t="shared" si="5"/>
        <v>0</v>
      </c>
      <c r="M11" s="45">
        <f t="shared" si="5"/>
        <v>22.798000000000116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56.894</v>
      </c>
      <c r="D12" s="56"/>
      <c r="E12" s="85">
        <v>4099.395</v>
      </c>
      <c r="F12" s="55">
        <v>2745.35</v>
      </c>
      <c r="G12" s="49" t="s">
        <v>22</v>
      </c>
      <c r="H12" s="59">
        <f>I12+J12</f>
        <v>2784.6609999999996</v>
      </c>
      <c r="I12" s="55">
        <v>2727.767</v>
      </c>
      <c r="J12" s="56">
        <v>56.894</v>
      </c>
      <c r="K12" s="56"/>
      <c r="L12" s="56"/>
      <c r="M12" s="59">
        <f>C12+F12-H12</f>
        <v>17.583000000000084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12.445</v>
      </c>
      <c r="D13" s="56"/>
      <c r="E13" s="86">
        <v>832.764</v>
      </c>
      <c r="F13" s="55">
        <v>675.356</v>
      </c>
      <c r="G13" s="49" t="s">
        <v>22</v>
      </c>
      <c r="H13" s="59">
        <f>I13+J13</f>
        <v>682.586</v>
      </c>
      <c r="I13" s="55">
        <v>670.141</v>
      </c>
      <c r="J13" s="56">
        <v>12.445</v>
      </c>
      <c r="K13" s="56"/>
      <c r="L13" s="56"/>
      <c r="M13" s="59">
        <f>C13+F13-H13</f>
        <v>5.215000000000032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5.215000000000032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143.56300000000002</v>
      </c>
      <c r="F17" s="45">
        <f>F18+F19</f>
        <v>107.05199999999999</v>
      </c>
      <c r="G17" s="49" t="s">
        <v>22</v>
      </c>
      <c r="H17" s="45">
        <f aca="true" t="shared" si="7" ref="H17:N17">H18+H19</f>
        <v>107.05199999999999</v>
      </c>
      <c r="I17" s="45">
        <f t="shared" si="7"/>
        <v>107.05199999999999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f>15.1+12.6+80+9.659</f>
        <v>117.35900000000001</v>
      </c>
      <c r="F18" s="56">
        <f>5.9+14+3.4+36.422+12.484+9.659+6.381</f>
        <v>88.246</v>
      </c>
      <c r="G18" s="49" t="s">
        <v>22</v>
      </c>
      <c r="H18" s="59">
        <f aca="true" t="shared" si="8" ref="H18:H23">I18+J18</f>
        <v>88.246</v>
      </c>
      <c r="I18" s="56">
        <f>5.9+14+3.4+36.422+12.484+9.659+6.381</f>
        <v>88.246</v>
      </c>
      <c r="J18" s="56"/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f>3.65+3.5+17.6+1.454</f>
        <v>26.204</v>
      </c>
      <c r="F19" s="56">
        <f>1.298+3.08+0.748+8.075+2.747+1.454+1.404</f>
        <v>18.806</v>
      </c>
      <c r="G19" s="49" t="s">
        <v>22</v>
      </c>
      <c r="H19" s="59">
        <f t="shared" si="8"/>
        <v>18.806</v>
      </c>
      <c r="I19" s="56">
        <f>1.298+3.08+0.748+8.075+2.747+1.454+1.404</f>
        <v>18.806</v>
      </c>
      <c r="J19" s="56"/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-170.25299999999996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2978.661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729.064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="67" zoomScaleSheetLayoutView="67" zoomScalePageLayoutView="0" workbookViewId="0" topLeftCell="A1">
      <pane xSplit="1" ySplit="6" topLeftCell="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6" sqref="AC16:AD16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3" width="10.00390625" style="26" customWidth="1"/>
    <col min="14" max="14" width="8.625" style="26" customWidth="1"/>
    <col min="15" max="15" width="7.875" style="26" customWidth="1"/>
    <col min="16" max="16" width="8.375" style="26" customWidth="1"/>
    <col min="17" max="17" width="10.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22.798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22.798</v>
      </c>
      <c r="AC7" s="8">
        <f>SUM(AC8:AC14)</f>
        <v>17.583</v>
      </c>
      <c r="AD7" s="8">
        <f>SUM(AD8:AD14)</f>
        <v>5.215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12.873999999999711</v>
      </c>
      <c r="AJ7" s="9">
        <f>IF(AD7='[1]1'!M10,0,AD7-'[1]1'!M10)</f>
        <v>4.034000000000187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0</v>
      </c>
      <c r="AC8" s="12">
        <f aca="true" t="shared" si="5" ref="AC8:AD14">AC16+AC24</f>
        <v>0</v>
      </c>
      <c r="AD8" s="12">
        <f t="shared" si="5"/>
        <v>0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22.798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22.798</v>
      </c>
      <c r="AC11" s="12">
        <f>AC19+AC27</f>
        <v>17.583</v>
      </c>
      <c r="AD11" s="12">
        <f>AD19+AD27</f>
        <v>5.215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0</v>
      </c>
      <c r="AC12" s="12">
        <f t="shared" si="5"/>
        <v>0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22.798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22.798</v>
      </c>
      <c r="AC15" s="8">
        <f>SUM(AC16:AC22)</f>
        <v>17.583</v>
      </c>
      <c r="AD15" s="8">
        <f t="shared" si="14"/>
        <v>5.215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7"/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0</v>
      </c>
      <c r="AC16" s="16"/>
      <c r="AD16" s="16"/>
      <c r="AE16" s="12">
        <f>AF16+AG16</f>
        <v>0</v>
      </c>
      <c r="AF16" s="16"/>
      <c r="AG16" s="16"/>
      <c r="AH16" s="27">
        <f>AC16+AD16-AE16</f>
        <v>0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7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0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7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/>
      <c r="M19" s="15"/>
      <c r="N19" s="17"/>
      <c r="O19" s="17"/>
      <c r="P19" s="17"/>
      <c r="Q19" s="17">
        <v>22.798</v>
      </c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22.798</v>
      </c>
      <c r="AC19" s="16">
        <v>17.583</v>
      </c>
      <c r="AD19" s="16">
        <v>5.215</v>
      </c>
      <c r="AE19" s="36">
        <f t="shared" si="16"/>
        <v>0</v>
      </c>
      <c r="AF19" s="35"/>
      <c r="AG19" s="35"/>
      <c r="AH19" s="27">
        <f>AC19+AD19-AE19</f>
        <v>22.798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7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0</v>
      </c>
      <c r="AC20" s="16"/>
      <c r="AD20" s="16"/>
      <c r="AE20" s="12">
        <f t="shared" si="16"/>
        <v>0</v>
      </c>
      <c r="AF20" s="16"/>
      <c r="AG20" s="16"/>
      <c r="AH20" s="27">
        <f t="shared" si="17"/>
        <v>0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7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2020-08-03T08:31:32Z</cp:lastPrinted>
  <dcterms:created xsi:type="dcterms:W3CDTF">2014-01-10T09:56:16Z</dcterms:created>
  <dcterms:modified xsi:type="dcterms:W3CDTF">2020-08-03T08:40:11Z</dcterms:modified>
  <cp:category/>
  <cp:version/>
  <cp:contentType/>
  <cp:contentStatus/>
</cp:coreProperties>
</file>