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370" windowHeight="6120" activeTab="0"/>
  </bookViews>
  <sheets>
    <sheet name="1 Доходи" sheetId="1" r:id="rId1"/>
    <sheet name="2 Видатки" sheetId="2" r:id="rId2"/>
  </sheets>
  <definedNames>
    <definedName name="_xlnm.Print_Titles" localSheetId="0">'1 Доходи'!$12:$12</definedName>
    <definedName name="_xlnm.Print_Titles" localSheetId="1">'2 Видатки'!$1:$1</definedName>
    <definedName name="_xlnm.Print_Area" localSheetId="0">'1 Доходи'!$A$1:$G$68</definedName>
    <definedName name="_xlnm.Print_Area" localSheetId="1">'2 Видатки'!$A$1:$H$126</definedName>
  </definedNames>
  <calcPr fullCalcOnLoad="1"/>
</workbook>
</file>

<file path=xl/comments2.xml><?xml version="1.0" encoding="utf-8"?>
<comments xmlns="http://schemas.openxmlformats.org/spreadsheetml/2006/main">
  <authors>
    <author>U252111</author>
    <author>А</author>
  </authors>
  <commentList>
    <comment ref="A9" authorId="0">
      <text>
        <r>
          <rPr>
            <b/>
            <sz val="8"/>
            <rFont val="Tahoma"/>
            <family val="0"/>
          </rPr>
          <t>U252111:</t>
        </r>
        <r>
          <rPr>
            <sz val="8"/>
            <rFont val="Tahoma"/>
            <family val="0"/>
          </rPr>
          <t xml:space="preserve">
</t>
        </r>
      </text>
    </comment>
    <comment ref="A25" authorId="1">
      <text>
        <r>
          <rPr>
            <b/>
            <sz val="8"/>
            <rFont val="Tahoma"/>
            <family val="0"/>
          </rPr>
          <t>А:</t>
        </r>
        <r>
          <rPr>
            <sz val="8"/>
            <rFont val="Tahoma"/>
            <family val="0"/>
          </rPr>
          <t xml:space="preserve">
</t>
        </r>
      </text>
    </comment>
  </commentList>
</comments>
</file>

<file path=xl/sharedStrings.xml><?xml version="1.0" encoding="utf-8"?>
<sst xmlns="http://schemas.openxmlformats.org/spreadsheetml/2006/main" count="306" uniqueCount="246">
  <si>
    <t>Загальний фонд</t>
  </si>
  <si>
    <t>Спеціальний фонд</t>
  </si>
  <si>
    <t xml:space="preserve"> ВИДАТКИ</t>
  </si>
  <si>
    <t>010000</t>
  </si>
  <si>
    <t>Державне управління</t>
  </si>
  <si>
    <t>070000</t>
  </si>
  <si>
    <t>Освіта</t>
  </si>
  <si>
    <t>070201</t>
  </si>
  <si>
    <t>070303</t>
  </si>
  <si>
    <t>070401</t>
  </si>
  <si>
    <t>Позашкільні заклади освіти, заходи із позашкільної роботи з дітьми</t>
  </si>
  <si>
    <t>070802</t>
  </si>
  <si>
    <t>070804</t>
  </si>
  <si>
    <t>070805</t>
  </si>
  <si>
    <t>Групи централізованого господарського обслуговування</t>
  </si>
  <si>
    <t>070808</t>
  </si>
  <si>
    <t>080000</t>
  </si>
  <si>
    <t>Охорона здоров"я</t>
  </si>
  <si>
    <t>080101</t>
  </si>
  <si>
    <t>Лікарні</t>
  </si>
  <si>
    <t>081002</t>
  </si>
  <si>
    <t>Інші заходи по охороні здоров"я</t>
  </si>
  <si>
    <t>081009</t>
  </si>
  <si>
    <t>Забезпечення інсуліном хворих на цукровий діабет</t>
  </si>
  <si>
    <t>090000</t>
  </si>
  <si>
    <t>Соціальний захист та соц.забезпечення</t>
  </si>
  <si>
    <t>090201</t>
  </si>
  <si>
    <t>Пiльги ветеранам вiйни та працi,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</si>
  <si>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</si>
  <si>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та праці, реабілітованим громадянам, які стали інвалідами внаслідок репресій, або є пенсіонерами на придбання твердого палива та скрапленого газу</t>
  </si>
  <si>
    <t>090203</t>
  </si>
  <si>
    <t>Інші пiльги ветеранам вiйни та працi, реабілітованим громадянам, які стали інвалідами внаслідок репресій або є пенсіонерами</t>
  </si>
  <si>
    <t>090204</t>
  </si>
  <si>
    <t>Пільги ветеранам    військової служби та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кримінально-виконавчої системи, державної пожежної охорони, дітям (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на житлово-комунальні послуги.</t>
  </si>
  <si>
    <t>090205</t>
  </si>
  <si>
    <t>Пільги ветеранам військової служби та органів внутрішніх справ, ветеранам державної пожежної охорони, ветеранам Державної служби спеціального зв'язку та захисту інформації України   на придбання твердого палива та скрапленого газу.</t>
  </si>
  <si>
    <t>090207</t>
  </si>
  <si>
    <t>Пільги громадянам, які постраждали внаслідок Чорнобильської катастрофи на житлово-комунальні послуги</t>
  </si>
  <si>
    <t>090208</t>
  </si>
  <si>
    <t>Пільги громадянам, які постраждали внаслідок Чорнобильської катастрофи на придбання твердого палива та скрапленого газу</t>
  </si>
  <si>
    <t>090209</t>
  </si>
  <si>
    <t>Інші пільги громадянам, які постраждали внаслідок Чорнобильської катастрофи</t>
  </si>
  <si>
    <t>090210</t>
  </si>
  <si>
    <t xml:space="preserve">Пільги громадянам,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оплату електроенергії,природного газу, послуг тепло-водопостачання і водовідведення, квартирної плати, вивезення побутового сміття та рідких нечистот    </t>
  </si>
  <si>
    <t>090211</t>
  </si>
  <si>
    <t xml:space="preserve">Пільги, передбачені пунктом "ї" частини першої статті 77 Основ законодавства про охорону здоров"я, частини другої статті 29 Основ законодавства про культуру, абзацом першим частини четвертої статті 57 Закону України "Про освіту" та житлових субсидій населенню на придбання рідкого пічного побутового палива і скрапленого газу    </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</si>
  <si>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</si>
  <si>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</si>
  <si>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</si>
  <si>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</si>
  <si>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</si>
  <si>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на житлово-комунальні послуги</t>
  </si>
  <si>
    <t>090216</t>
  </si>
  <si>
    <t>Пільги багатодітним сім'ям на придбання твердого палива та скрапленого газу</t>
  </si>
  <si>
    <t>090302</t>
  </si>
  <si>
    <t>Допомога у зв"язку з вагітністю і пологами</t>
  </si>
  <si>
    <t>090303</t>
  </si>
  <si>
    <t xml:space="preserve">Допомога по догляду за дитиною віком до 3 років </t>
  </si>
  <si>
    <t>090304</t>
  </si>
  <si>
    <t>Одноразова допомога при народженні дитини</t>
  </si>
  <si>
    <t>090305</t>
  </si>
  <si>
    <t>Допомога на дітей,які перебувають під опікою чи піклуванням</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</si>
  <si>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</si>
  <si>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</si>
  <si>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</si>
  <si>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</si>
  <si>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</si>
  <si>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</si>
  <si>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</si>
  <si>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 xml:space="preserve">Державна соціальна  допомога малозабезпеченим сім"ям </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</si>
  <si>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</si>
  <si>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</si>
  <si>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</si>
  <si>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палива та рідкого пічного побутового палива і скрапленого газу</t>
  </si>
  <si>
    <t>090412</t>
  </si>
  <si>
    <t>Інші видатки по соціальному захисту населення</t>
  </si>
  <si>
    <t>090417</t>
  </si>
  <si>
    <t>Витрати на поховання учасників бойових дій</t>
  </si>
  <si>
    <t>090802</t>
  </si>
  <si>
    <t>Інші програми соціального захисту неповнолітніх</t>
  </si>
  <si>
    <t>091101</t>
  </si>
  <si>
    <t>Утримання центрів соціальних служб для молоді</t>
  </si>
  <si>
    <t>091102</t>
  </si>
  <si>
    <t>Програми і заходи центрів соціальних служб для молоді</t>
  </si>
  <si>
    <t>091103</t>
  </si>
  <si>
    <t>Соціальні програми і заходи державних органів у справах молоді</t>
  </si>
  <si>
    <t>091104</t>
  </si>
  <si>
    <t>Соціальні програми і заходи державних органів у справах жінок</t>
  </si>
  <si>
    <t>091107</t>
  </si>
  <si>
    <t>Соціальні програми і заходи державних органів у справах сім"ї</t>
  </si>
  <si>
    <t>091204</t>
  </si>
  <si>
    <t>Територіальні центри і відділення соціальної допомоги на дому</t>
  </si>
  <si>
    <t>091209</t>
  </si>
  <si>
    <t>Фінансова підтримка громадських організацій, інвалідів, ветеранів</t>
  </si>
  <si>
    <t>091300</t>
  </si>
  <si>
    <t>Державна соціальна допомога інвалідам з  дитинства та дітям інвалідам</t>
  </si>
  <si>
    <t>100000</t>
  </si>
  <si>
    <t>Житлово-комунальне  господарство</t>
  </si>
  <si>
    <t>100203</t>
  </si>
  <si>
    <t>Благоустрій міст, сіл, селищ</t>
  </si>
  <si>
    <t>Культура і мистецтво</t>
  </si>
  <si>
    <t>Інші мистецькі заходи</t>
  </si>
  <si>
    <t>Бібліотеки</t>
  </si>
  <si>
    <t>Музеї і виставки</t>
  </si>
  <si>
    <t>Палаци і будинки культури</t>
  </si>
  <si>
    <t>Школи естетичного виховання дітей</t>
  </si>
  <si>
    <t>Інші культурно-освітні заходи</t>
  </si>
  <si>
    <t>Засоби масової інформації</t>
  </si>
  <si>
    <t>Періодичні видання</t>
  </si>
  <si>
    <t>Книговидання</t>
  </si>
  <si>
    <t>Фізична культура і спорт</t>
  </si>
  <si>
    <t>Проведення навчально-тренувальних зборів і змагань</t>
  </si>
  <si>
    <t>Утримання дитячо-юнацьких спортивних шкіл</t>
  </si>
  <si>
    <t>Утримання апарату управління ФСТ"Колос"</t>
  </si>
  <si>
    <t>Транспорт, дорожнє  господарство, телекомунікації  та  інформатика</t>
  </si>
  <si>
    <t>Компенсаційні виплати на пільговий проїзд автомобільним транспортом окремим категоріям громадян</t>
  </si>
  <si>
    <t>Попередження та ліквідація надзвичайних ситуацій та наслідків стихійного лиха</t>
  </si>
  <si>
    <t>Видатки на запобігання та ліквідацію надзвичайних ситуацій</t>
  </si>
  <si>
    <t>Видатки, не віднесені до основних груп</t>
  </si>
  <si>
    <t>Резервний фонд</t>
  </si>
  <si>
    <t>Інші видатки</t>
  </si>
  <si>
    <t>Разом по загальному фонду</t>
  </si>
  <si>
    <t>Всього видатків загального фонду (з урахуванням трансфертів)</t>
  </si>
  <si>
    <t>Кредитування загального фонду</t>
  </si>
  <si>
    <t>Надання державного пільгового кредиту індивідуальним сільським забудовникам</t>
  </si>
  <si>
    <t>010116</t>
  </si>
  <si>
    <t>Органи  місцевого самоврядування</t>
  </si>
  <si>
    <t>Загальноосвітні  школи</t>
  </si>
  <si>
    <t>Охорона  здоров"я</t>
  </si>
  <si>
    <t xml:space="preserve">Соціальний  захист та соціальне забезпечення </t>
  </si>
  <si>
    <t>Територіальні  центри і відділення  соціальної допомоги  на  дому</t>
  </si>
  <si>
    <t>110000</t>
  </si>
  <si>
    <t>Культура  і  мистецтво</t>
  </si>
  <si>
    <t>110201</t>
  </si>
  <si>
    <t>110204</t>
  </si>
  <si>
    <t>110205</t>
  </si>
  <si>
    <t>150000</t>
  </si>
  <si>
    <t>Будівництво</t>
  </si>
  <si>
    <t>150101</t>
  </si>
  <si>
    <t>Капітальні видатки</t>
  </si>
  <si>
    <t>Всього видатків по спеціальному фонду</t>
  </si>
  <si>
    <t>Кредитування спеціального фонду:</t>
  </si>
  <si>
    <t>Повернення коштів, наданих для кредитування індивідуальних сільських забудовників</t>
  </si>
  <si>
    <t>Всього видатків:</t>
  </si>
  <si>
    <t xml:space="preserve">райдержадміністрації                                                      </t>
  </si>
  <si>
    <t>Звіт</t>
  </si>
  <si>
    <t xml:space="preserve">про виконання районного бюджету по загальному </t>
  </si>
  <si>
    <t>грн.</t>
  </si>
  <si>
    <t>КФК</t>
  </si>
  <si>
    <t>Показники за бюджетною класифікацією</t>
  </si>
  <si>
    <t xml:space="preserve">ДОХОДИ </t>
  </si>
  <si>
    <t>Неподаткові надходження</t>
  </si>
  <si>
    <t>Інші надходження</t>
  </si>
  <si>
    <t>Доходи від операцій з капіталом</t>
  </si>
  <si>
    <t>РАЗОМ ДОХОДІВ</t>
  </si>
  <si>
    <t>Офіційні трансферти</t>
  </si>
  <si>
    <t>Інші субвенції</t>
  </si>
  <si>
    <t>ВСЬОГО ДОХОДІВ ПО ЗАГАЛЬНОМУ ФОНДУ</t>
  </si>
  <si>
    <t>Власні надходження бюджетних установ</t>
  </si>
  <si>
    <t>ВСЬОГО ДОХОДІВ ПО СПЕЦІАЛЬНОМУ ФОНДУ</t>
  </si>
  <si>
    <t xml:space="preserve">ВСЬОГО ДОХОДІВ </t>
  </si>
  <si>
    <t>900201</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</si>
  <si>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</si>
  <si>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</si>
  <si>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"Про звіт про виконання районного бюджету</t>
  </si>
  <si>
    <t>Податок на прибуток підприємств та фінансових установ комунальної власності</t>
  </si>
  <si>
    <t>Частина чистого прибутку (доходу) державних унітарних підприємств та їх об’єднань, що вилучається до бюджету, та дивіденди (доход), нараховані на акції (частки, паї) господарських товариств, у статутних капіталах яких є державна власність</t>
  </si>
  <si>
    <t xml:space="preserve">Частина чистого прибутку (доходу) комунальних унітарних підприємств та їх об'єднань, що вилучається до бюджету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</si>
  <si>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</si>
  <si>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</si>
  <si>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від плати за послуги, що надаються бюджетними установами згідно із законодавством</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</si>
  <si>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</si>
  <si>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</si>
  <si>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</si>
  <si>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</si>
  <si>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</si>
  <si>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</si>
  <si>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Інші неподаткові надходження</t>
  </si>
  <si>
    <t>Підтримка малого і середнього підприємництва </t>
  </si>
  <si>
    <t>Інші послуги, пов`язані з економічною діяльністю </t>
  </si>
  <si>
    <t>Сільське і лісове господарство, рибне господарство та мисливство </t>
  </si>
  <si>
    <t>Програми в галузі сільського господарства, лісового господарства, рибальства та мисливства </t>
  </si>
  <si>
    <t>Додаток 1</t>
  </si>
  <si>
    <t xml:space="preserve">Виконано </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</si>
  <si>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</si>
  <si>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</si>
  <si>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</si>
  <si>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</si>
  <si>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</si>
  <si>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080800</t>
  </si>
  <si>
    <t>Загальноосвітні школи (в т. ч. школа-дитячий садок, інтернат при школі), спеціалізовані школи, ліцеї, гімназії, колегіуми</t>
  </si>
  <si>
    <t>Дитячі будинки (в т. ч. сімейного типу, прийомні сім`ї)</t>
  </si>
  <si>
    <t>Методична робота, інші заходи у сфері народної освіти</t>
  </si>
  <si>
    <t>Централізовані бухгалтерії обласних, міських, районних відділів освіти</t>
  </si>
  <si>
    <t>Допомога дітям-сиротам та дітям, позбавленим батьківського піклування, яким виповнюється 18 років</t>
  </si>
  <si>
    <t>Центри первинної медичної (медико-санітарної) допомоги</t>
  </si>
  <si>
    <t>Інші додаткові дотації </t>
  </si>
  <si>
    <r>
      <t>Податок на прибуток підприємств</t>
    </r>
    <r>
      <rPr>
        <sz val="12"/>
        <rFont val="Times New Roman"/>
        <family val="1"/>
      </rPr>
      <t> </t>
    </r>
  </si>
  <si>
    <r>
      <t>Доходи від власності та підприємницької діяльності</t>
    </r>
    <r>
      <rPr>
        <sz val="12"/>
        <rFont val="Times New Roman"/>
        <family val="1"/>
      </rPr>
      <t> </t>
    </r>
  </si>
  <si>
    <t xml:space="preserve">Інші надходження </t>
  </si>
  <si>
    <r>
      <t>Надходження від продажу основного капіталу</t>
    </r>
    <r>
      <rPr>
        <sz val="12"/>
        <rFont val="Times New Roman"/>
        <family val="1"/>
      </rPr>
      <t> </t>
    </r>
  </si>
  <si>
    <r>
      <t>Від органів державного управління</t>
    </r>
    <r>
      <rPr>
        <sz val="12"/>
        <rFont val="Times New Roman"/>
        <family val="1"/>
      </rPr>
      <t> </t>
    </r>
  </si>
  <si>
    <r>
      <t>Дотації</t>
    </r>
    <r>
      <rPr>
        <sz val="12"/>
        <rFont val="Times New Roman"/>
        <family val="1"/>
      </rPr>
      <t> </t>
    </r>
  </si>
  <si>
    <r>
      <t>Субвенції</t>
    </r>
    <r>
      <rPr>
        <sz val="12"/>
        <rFont val="Times New Roman"/>
        <family val="1"/>
      </rPr>
      <t> </t>
    </r>
  </si>
  <si>
    <r>
      <t>Інші джерела власних надходжень бюджетних установ</t>
    </r>
    <r>
      <rPr>
        <sz val="12"/>
        <rFont val="Times New Roman"/>
        <family val="1"/>
      </rPr>
      <t> </t>
    </r>
  </si>
  <si>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</si>
  <si>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090407</t>
  </si>
  <si>
    <t>090413</t>
  </si>
  <si>
    <t>Допомога на догляд за інвалідом I чи II групи внаслідок психічного розладу</t>
  </si>
  <si>
    <t>Бюджетні призначення на  2015 рік</t>
  </si>
  <si>
    <t>% виконання до бюджетних призначень на 2015 рік</t>
  </si>
  <si>
    <t xml:space="preserve">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 </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</si>
  <si>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</si>
  <si>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t>Базова дотація</t>
  </si>
  <si>
    <t xml:space="preserve">Інші додаткові дотації </t>
  </si>
  <si>
    <t>Освітня субвенція з державного бюджету місцевим бюджетам</t>
  </si>
  <si>
    <t xml:space="preserve">Медична субвенція з державного бюджету місцевим бюджетам </t>
  </si>
  <si>
    <t>більше 200</t>
  </si>
  <si>
    <t>Проведення виборів депутатів місцевих рад та сільських, селищних, міських голів</t>
  </si>
  <si>
    <t>Субвенція з державного бюджету місцевим бюджетам на проведення виборів депутатів місцевих рад та сільських, селищних, міських голів</t>
  </si>
  <si>
    <t>Житлове будівництво та придбання житла для окремих категорій населення</t>
  </si>
  <si>
    <t>150118</t>
  </si>
  <si>
    <t>160000</t>
  </si>
  <si>
    <t>Сільське і лісове господарство, рибне господарство та мисливство</t>
  </si>
  <si>
    <t>160903</t>
  </si>
  <si>
    <t>Програми в галузі сільського господарства, лісового господарства, рибальства та мисливства</t>
  </si>
  <si>
    <t>Охорона навколишнього природного середовища та ядерна безпека</t>
  </si>
  <si>
    <t>Охорона і раціональне використання земель</t>
  </si>
  <si>
    <t>Начальник фінансового управління</t>
  </si>
  <si>
    <t>Л.І. Потапенко</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</si>
  <si>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брали участь у зазначеній операції, та потребують поліпшення житлових умов</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</si>
  <si>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</si>
  <si>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до рішення районної ради</t>
  </si>
  <si>
    <t>від ___  ______________ 2016 року</t>
  </si>
  <si>
    <t>за 2015 рік"</t>
  </si>
  <si>
    <t>та спеціальному фонду за 2015 рік</t>
  </si>
  <si>
    <t>Уточнені бюджетні призначення на 2015 рік</t>
  </si>
  <si>
    <t>% виконання до уточнених бюджетних призначень на 2015 рік</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</si>
  <si>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</si>
  <si>
    <t>Надходження коштів від відшкодування втрат сільськогосподарського і лісогосподарського виробництва  </t>
  </si>
  <si>
    <t>Доходи від власності та підприємницької діяльності  </t>
  </si>
  <si>
    <t>Податок та збір на доходи фізичних осіб</t>
  </si>
  <si>
    <t>070806</t>
  </si>
  <si>
    <t>Інші заклади освіти</t>
  </si>
  <si>
    <t>100602</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</si>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</sst>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0.000"/>
    <numFmt numFmtId="177" formatCode="0.0000"/>
    <numFmt numFmtId="178" formatCode="0.00000"/>
    <numFmt numFmtId="179" formatCode="#0.00"/>
    <numFmt numFmtId="180" formatCode="#,##0.0"/>
  </numFmts>
  <fonts count="41">
    <font>
      <sz val="10"/>
      <name val="Arial Cyr"/>
      <family val="0"/>
    </font>
    <font>
      <sz val="14"/>
      <name val="Times New Roman"/>
      <family val="1"/>
    </font>
    <font>
      <u val="single"/>
      <sz val="10"/>
      <color indexed="12"/>
      <name val="Arial Cyr"/>
      <family val="0"/>
    </font>
    <font>
      <u val="single"/>
      <sz val="10"/>
      <color indexed="36"/>
      <name val="Arial Cyr"/>
      <family val="0"/>
    </font>
    <font>
      <sz val="12"/>
      <name val="Times New Roman Cyr"/>
      <family val="1"/>
    </font>
    <font>
      <b/>
      <sz val="14"/>
      <name val="Times New Roman"/>
      <family val="1"/>
    </font>
    <font>
      <sz val="12"/>
      <name val="Times New Roman"/>
      <family val="1"/>
    </font>
    <font>
      <b/>
      <sz val="12"/>
      <name val="Times New Roman"/>
      <family val="1"/>
    </font>
    <font>
      <b/>
      <sz val="8"/>
      <name val="Tahoma"/>
      <family val="0"/>
    </font>
    <font>
      <sz val="8"/>
      <name val="Tahom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Helv"/>
      <family val="0"/>
    </font>
    <font>
      <i/>
      <sz val="12"/>
      <name val="Times New Roman"/>
      <family val="1"/>
    </font>
    <font>
      <sz val="10"/>
      <name val="Times New Roman"/>
      <family val="1"/>
    </font>
    <font>
      <sz val="18"/>
      <name val="Times New Roman"/>
      <family val="1"/>
    </font>
    <font>
      <b/>
      <sz val="18"/>
      <name val="Times New Roman"/>
      <family val="1"/>
    </font>
    <font>
      <b/>
      <i/>
      <sz val="12"/>
      <name val="Times New Roman"/>
      <family val="1"/>
    </font>
    <font>
      <i/>
      <sz val="16"/>
      <name val="Times New Roman"/>
      <family val="1"/>
    </font>
    <font>
      <b/>
      <i/>
      <sz val="16"/>
      <name val="Times New Roman"/>
      <family val="1"/>
    </font>
    <font>
      <i/>
      <sz val="14"/>
      <name val="Times New Roman"/>
      <family val="1"/>
    </font>
    <font>
      <b/>
      <i/>
      <sz val="14"/>
      <name val="Times New Roman"/>
      <family val="1"/>
    </font>
    <font>
      <sz val="9"/>
      <name val="Times New Roman"/>
      <family val="1"/>
    </font>
    <font>
      <b/>
      <sz val="16"/>
      <name val="Times New Roman"/>
      <family val="1"/>
    </font>
    <font>
      <sz val="16"/>
      <name val="Times New Roman"/>
      <family val="1"/>
    </font>
    <font>
      <b/>
      <sz val="8"/>
      <name val="Arial Cyr"/>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color indexed="63"/>
      </left>
      <right style="thin">
        <color indexed="8"/>
      </right>
      <top style="thin">
        <color indexed="8"/>
      </top>
      <bottom style="thin">
        <color indexed="8"/>
      </bottom>
    </border>
    <border>
      <left style="thin"/>
      <right style="thin"/>
      <top style="thin">
        <color indexed="8"/>
      </top>
      <bottom style="thin"/>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color indexed="63"/>
      </top>
      <bottom style="medium"/>
    </border>
    <border>
      <left style="thin"/>
      <right style="thin"/>
      <top style="thin"/>
      <bottom>
        <color indexed="63"/>
      </bottom>
    </border>
    <border>
      <left style="thin"/>
      <right>
        <color indexed="63"/>
      </right>
      <top style="thin"/>
      <bottom style="thin"/>
    </border>
  </borders>
  <cellStyleXfs count="65">
    <xf numFmtId="0" fontId="27"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6" borderId="0" applyNumberFormat="0" applyBorder="0" applyAlignment="0" applyProtection="0"/>
    <xf numFmtId="0" fontId="26" fillId="9" borderId="0" applyNumberFormat="0" applyBorder="0" applyAlignment="0" applyProtection="0"/>
    <xf numFmtId="0" fontId="26"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17" fillId="3" borderId="1" applyNumberFormat="0" applyAlignment="0" applyProtection="0"/>
    <xf numFmtId="0" fontId="18" fillId="2" borderId="2" applyNumberFormat="0" applyAlignment="0" applyProtection="0"/>
    <xf numFmtId="0" fontId="19" fillId="2"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4" fillId="0" borderId="6" applyNumberFormat="0" applyFill="0" applyAlignment="0" applyProtection="0"/>
    <xf numFmtId="0" fontId="21" fillId="15" borderId="7" applyNumberFormat="0" applyAlignment="0" applyProtection="0"/>
    <xf numFmtId="0" fontId="10" fillId="0" borderId="0" applyNumberFormat="0" applyFill="0" applyBorder="0" applyAlignment="0" applyProtection="0"/>
    <xf numFmtId="0" fontId="16" fillId="8" borderId="0" applyNumberFormat="0" applyBorder="0" applyAlignment="0" applyProtection="0"/>
    <xf numFmtId="0" fontId="0" fillId="0" borderId="0">
      <alignment/>
      <protection/>
    </xf>
    <xf numFmtId="0" fontId="4" fillId="0" borderId="0">
      <alignment/>
      <protection/>
    </xf>
    <xf numFmtId="0" fontId="3" fillId="0" borderId="0" applyNumberFormat="0" applyFill="0" applyBorder="0" applyAlignment="0" applyProtection="0"/>
    <xf numFmtId="0" fontId="15" fillId="16"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4" fillId="17" borderId="0" applyNumberFormat="0" applyBorder="0" applyAlignment="0" applyProtection="0"/>
  </cellStyleXfs>
  <cellXfs count="138">
    <xf numFmtId="0" fontId="0" fillId="0" borderId="0" xfId="0" applyAlignment="1">
      <alignment/>
    </xf>
    <xf numFmtId="0" fontId="6" fillId="2" borderId="0" xfId="0" applyFont="1" applyFill="1" applyBorder="1" applyAlignment="1">
      <alignment horizontal="left" vertical="top"/>
    </xf>
    <xf numFmtId="0" fontId="30" fillId="2" borderId="0" xfId="0" applyFont="1" applyFill="1" applyAlignment="1">
      <alignment vertical="top" wrapText="1"/>
    </xf>
    <xf numFmtId="0" fontId="30" fillId="2" borderId="0" xfId="0" applyFont="1" applyFill="1" applyAlignment="1">
      <alignment horizontal="center" vertical="top"/>
    </xf>
    <xf numFmtId="0" fontId="1" fillId="2" borderId="0" xfId="0" applyFont="1" applyFill="1" applyAlignment="1">
      <alignment horizontal="center" vertical="top"/>
    </xf>
    <xf numFmtId="0" fontId="1" fillId="2" borderId="0" xfId="0" applyFont="1" applyFill="1" applyAlignment="1">
      <alignment vertical="top"/>
    </xf>
    <xf numFmtId="0" fontId="1" fillId="2" borderId="0" xfId="0" applyFont="1" applyFill="1" applyAlignment="1">
      <alignment vertical="top" wrapText="1"/>
    </xf>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1" fillId="2" borderId="0" xfId="0" applyFont="1" applyFill="1" applyAlignment="1">
      <alignment horizontal="center" vertical="top" wrapText="1"/>
    </xf>
    <xf numFmtId="0" fontId="6" fillId="2" borderId="10" xfId="0" applyFont="1" applyFill="1" applyBorder="1" applyAlignment="1">
      <alignment horizontal="center" vertical="top"/>
    </xf>
    <xf numFmtId="0" fontId="7" fillId="2" borderId="10" xfId="0" applyFont="1" applyFill="1" applyBorder="1" applyAlignment="1">
      <alignment horizontal="left" vertical="top"/>
    </xf>
    <xf numFmtId="0" fontId="7" fillId="2" borderId="12" xfId="0" applyFont="1" applyFill="1" applyBorder="1" applyAlignment="1">
      <alignment horizontal="center" vertical="top" wrapText="1"/>
    </xf>
    <xf numFmtId="0" fontId="7" fillId="2" borderId="12" xfId="0" applyFont="1" applyFill="1" applyBorder="1" applyAlignment="1">
      <alignment horizontal="center" vertical="top"/>
    </xf>
    <xf numFmtId="0" fontId="32" fillId="2" borderId="10" xfId="0" applyFont="1" applyFill="1" applyBorder="1" applyAlignment="1">
      <alignment horizontal="left" vertical="top"/>
    </xf>
    <xf numFmtId="0" fontId="32" fillId="2" borderId="13" xfId="0" applyFont="1" applyFill="1" applyBorder="1" applyAlignment="1">
      <alignment horizontal="center" vertical="top" wrapText="1"/>
    </xf>
    <xf numFmtId="3" fontId="32" fillId="2" borderId="13" xfId="0" applyNumberFormat="1" applyFont="1" applyFill="1" applyBorder="1" applyAlignment="1">
      <alignment horizontal="center" vertical="top"/>
    </xf>
    <xf numFmtId="172" fontId="28" fillId="2" borderId="10" xfId="0" applyNumberFormat="1" applyFont="1" applyFill="1" applyBorder="1" applyAlignment="1" applyProtection="1">
      <alignment horizontal="center" vertical="top"/>
      <protection/>
    </xf>
    <xf numFmtId="0" fontId="33" fillId="2" borderId="0" xfId="0" applyFont="1" applyFill="1" applyBorder="1" applyAlignment="1">
      <alignment vertical="top"/>
    </xf>
    <xf numFmtId="0" fontId="34" fillId="2" borderId="0" xfId="0" applyFont="1" applyFill="1" applyBorder="1" applyAlignment="1">
      <alignment vertical="top"/>
    </xf>
    <xf numFmtId="0" fontId="7" fillId="2" borderId="10" xfId="0" applyFont="1" applyFill="1" applyBorder="1" applyAlignment="1">
      <alignment vertical="top"/>
    </xf>
    <xf numFmtId="3" fontId="7" fillId="2" borderId="14" xfId="0" applyNumberFormat="1" applyFont="1" applyFill="1" applyBorder="1" applyAlignment="1">
      <alignment horizontal="center" vertical="top"/>
    </xf>
    <xf numFmtId="172" fontId="6" fillId="2" borderId="14" xfId="0" applyNumberFormat="1" applyFont="1" applyFill="1" applyBorder="1" applyAlignment="1" applyProtection="1">
      <alignment horizontal="center" vertical="top"/>
      <protection/>
    </xf>
    <xf numFmtId="0" fontId="5" fillId="2" borderId="0" xfId="0" applyFont="1" applyFill="1" applyAlignment="1">
      <alignment vertical="top"/>
    </xf>
    <xf numFmtId="0" fontId="7" fillId="2" borderId="10" xfId="0" applyFont="1" applyFill="1" applyBorder="1" applyAlignment="1">
      <alignment vertical="top" wrapText="1"/>
    </xf>
    <xf numFmtId="3" fontId="6" fillId="2" borderId="10" xfId="0" applyNumberFormat="1" applyFont="1" applyFill="1" applyBorder="1" applyAlignment="1">
      <alignment horizontal="center" vertical="top"/>
    </xf>
    <xf numFmtId="0" fontId="6" fillId="2" borderId="10" xfId="0" applyFont="1" applyFill="1" applyBorder="1" applyAlignment="1">
      <alignment horizontal="left" vertical="top"/>
    </xf>
    <xf numFmtId="0" fontId="28" fillId="2" borderId="10" xfId="0" applyFont="1" applyFill="1" applyBorder="1" applyAlignment="1">
      <alignment vertical="top" wrapText="1"/>
    </xf>
    <xf numFmtId="0" fontId="6" fillId="2" borderId="10" xfId="0" applyFont="1" applyFill="1" applyBorder="1" applyAlignment="1">
      <alignment vertical="top" wrapText="1"/>
    </xf>
    <xf numFmtId="0" fontId="6" fillId="2" borderId="0" xfId="0" applyFont="1" applyFill="1" applyBorder="1" applyAlignment="1">
      <alignment vertical="top" wrapText="1"/>
    </xf>
    <xf numFmtId="0" fontId="32" fillId="2" borderId="15" xfId="0" applyFont="1" applyFill="1" applyBorder="1" applyAlignment="1">
      <alignment vertical="top" wrapText="1"/>
    </xf>
    <xf numFmtId="0" fontId="6" fillId="2" borderId="15" xfId="0" applyFont="1" applyFill="1" applyBorder="1" applyAlignment="1">
      <alignment vertical="top" wrapText="1"/>
    </xf>
    <xf numFmtId="0" fontId="7" fillId="2" borderId="11" xfId="0" applyFont="1" applyFill="1" applyBorder="1" applyAlignment="1">
      <alignment horizontal="left" vertical="top" wrapText="1"/>
    </xf>
    <xf numFmtId="3" fontId="7" fillId="2" borderId="10" xfId="0" applyNumberFormat="1" applyFont="1" applyFill="1" applyBorder="1" applyAlignment="1">
      <alignment horizontal="center" vertical="top"/>
    </xf>
    <xf numFmtId="0" fontId="7" fillId="2" borderId="15" xfId="0" applyFont="1" applyFill="1" applyBorder="1" applyAlignment="1">
      <alignment vertical="top" wrapText="1"/>
    </xf>
    <xf numFmtId="0" fontId="6" fillId="2" borderId="16" xfId="0" applyFont="1" applyFill="1" applyBorder="1" applyAlignment="1">
      <alignment vertical="top" wrapText="1"/>
    </xf>
    <xf numFmtId="0" fontId="7" fillId="2" borderId="0" xfId="0" applyFont="1" applyFill="1" applyBorder="1" applyAlignment="1">
      <alignment vertical="top" wrapText="1"/>
    </xf>
    <xf numFmtId="0" fontId="6" fillId="2" borderId="10"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14" xfId="0" applyFont="1" applyFill="1" applyBorder="1" applyAlignment="1">
      <alignment horizontal="left" vertical="top"/>
    </xf>
    <xf numFmtId="0" fontId="7" fillId="2" borderId="17" xfId="0" applyFont="1" applyFill="1" applyBorder="1" applyAlignment="1">
      <alignment vertical="top" wrapText="1"/>
    </xf>
    <xf numFmtId="0" fontId="35" fillId="2" borderId="0" xfId="0" applyFont="1" applyFill="1" applyAlignment="1">
      <alignment vertical="top"/>
    </xf>
    <xf numFmtId="0" fontId="36" fillId="2" borderId="0" xfId="0" applyFont="1" applyFill="1" applyAlignment="1">
      <alignment vertical="top"/>
    </xf>
    <xf numFmtId="0" fontId="29" fillId="2" borderId="10" xfId="0" applyFont="1" applyFill="1" applyBorder="1" applyAlignment="1">
      <alignment vertical="center" wrapText="1"/>
    </xf>
    <xf numFmtId="3" fontId="6" fillId="2" borderId="14" xfId="0" applyNumberFormat="1" applyFont="1" applyFill="1" applyBorder="1" applyAlignment="1">
      <alignment horizontal="center" vertical="top"/>
    </xf>
    <xf numFmtId="0" fontId="29" fillId="2" borderId="0" xfId="0" applyFont="1" applyFill="1" applyBorder="1" applyAlignment="1">
      <alignment vertical="center" wrapText="1"/>
    </xf>
    <xf numFmtId="0" fontId="6" fillId="2" borderId="18" xfId="0" applyFont="1" applyFill="1" applyBorder="1" applyAlignment="1">
      <alignment vertical="top" wrapText="1"/>
    </xf>
    <xf numFmtId="0" fontId="1" fillId="2" borderId="0" xfId="0" applyFont="1" applyFill="1" applyBorder="1" applyAlignment="1">
      <alignment vertical="top"/>
    </xf>
    <xf numFmtId="0" fontId="5" fillId="2" borderId="0" xfId="0" applyFont="1" applyFill="1" applyBorder="1" applyAlignment="1">
      <alignment vertical="top"/>
    </xf>
    <xf numFmtId="0" fontId="5" fillId="2" borderId="19" xfId="0" applyFont="1" applyFill="1" applyBorder="1" applyAlignment="1">
      <alignment vertical="top"/>
    </xf>
    <xf numFmtId="0" fontId="32" fillId="2" borderId="11" xfId="0" applyFont="1" applyFill="1" applyBorder="1" applyAlignment="1">
      <alignment vertical="top" wrapText="1"/>
    </xf>
    <xf numFmtId="0" fontId="1" fillId="2" borderId="0" xfId="0" applyFont="1" applyFill="1" applyBorder="1" applyAlignment="1">
      <alignment vertical="top" wrapText="1"/>
    </xf>
    <xf numFmtId="0" fontId="6" fillId="2" borderId="11" xfId="0" applyFont="1" applyFill="1" applyBorder="1" applyAlignment="1">
      <alignment horizontal="left" vertical="top" wrapText="1"/>
    </xf>
    <xf numFmtId="0" fontId="30" fillId="2" borderId="0" xfId="0" applyFont="1" applyFill="1" applyAlignment="1">
      <alignment horizontal="left" vertical="top"/>
    </xf>
    <xf numFmtId="4" fontId="7" fillId="2" borderId="14" xfId="0" applyNumberFormat="1" applyFont="1" applyFill="1" applyBorder="1" applyAlignment="1">
      <alignment horizontal="center" vertical="top"/>
    </xf>
    <xf numFmtId="4" fontId="6" fillId="2" borderId="10" xfId="0" applyNumberFormat="1" applyFont="1" applyFill="1" applyBorder="1" applyAlignment="1">
      <alignment horizontal="center" vertical="top"/>
    </xf>
    <xf numFmtId="4" fontId="7" fillId="2" borderId="10" xfId="0" applyNumberFormat="1" applyFont="1" applyFill="1" applyBorder="1" applyAlignment="1">
      <alignment horizontal="center" vertical="top"/>
    </xf>
    <xf numFmtId="4" fontId="6" fillId="2" borderId="14" xfId="0" applyNumberFormat="1" applyFont="1" applyFill="1" applyBorder="1" applyAlignment="1">
      <alignment horizontal="center" vertical="top"/>
    </xf>
    <xf numFmtId="4" fontId="7" fillId="2" borderId="13" xfId="0" applyNumberFormat="1" applyFont="1" applyFill="1" applyBorder="1" applyAlignment="1" applyProtection="1">
      <alignment vertical="top"/>
      <protection/>
    </xf>
    <xf numFmtId="4" fontId="6" fillId="0" borderId="10" xfId="0" applyNumberFormat="1" applyFont="1" applyFill="1" applyBorder="1" applyAlignment="1">
      <alignment horizontal="center" vertical="top"/>
    </xf>
    <xf numFmtId="172" fontId="37" fillId="2" borderId="14" xfId="0" applyNumberFormat="1" applyFont="1" applyFill="1" applyBorder="1" applyAlignment="1" applyProtection="1">
      <alignment horizontal="center" vertical="top"/>
      <protection/>
    </xf>
    <xf numFmtId="0" fontId="1" fillId="0" borderId="10" xfId="0" applyFont="1" applyFill="1" applyBorder="1" applyAlignment="1">
      <alignment horizontal="center" vertical="top"/>
    </xf>
    <xf numFmtId="0" fontId="1" fillId="0" borderId="10" xfId="0" applyFont="1" applyFill="1" applyBorder="1" applyAlignment="1">
      <alignment horizontal="center" vertical="top" wrapText="1"/>
    </xf>
    <xf numFmtId="0" fontId="6" fillId="0" borderId="0" xfId="0" applyFont="1" applyFill="1" applyBorder="1" applyAlignment="1">
      <alignment horizontal="right" vertical="top"/>
    </xf>
    <xf numFmtId="0" fontId="6" fillId="0" borderId="0" xfId="0" applyFont="1" applyFill="1" applyBorder="1" applyAlignment="1">
      <alignment horizontal="center" vertical="top"/>
    </xf>
    <xf numFmtId="0" fontId="6" fillId="0" borderId="0" xfId="0" applyFont="1" applyFill="1" applyAlignment="1">
      <alignment horizontal="center" vertical="top"/>
    </xf>
    <xf numFmtId="0" fontId="39" fillId="0" borderId="0" xfId="0" applyFont="1" applyFill="1" applyBorder="1" applyAlignment="1">
      <alignment horizontal="right" vertical="top"/>
    </xf>
    <xf numFmtId="0" fontId="38" fillId="0" borderId="0" xfId="0" applyFont="1" applyFill="1" applyBorder="1" applyAlignment="1">
      <alignment horizontal="center" vertical="top"/>
    </xf>
    <xf numFmtId="0" fontId="38" fillId="0" borderId="0" xfId="0" applyFont="1" applyFill="1" applyAlignment="1">
      <alignment horizontal="center" vertical="top"/>
    </xf>
    <xf numFmtId="0" fontId="38" fillId="0" borderId="0" xfId="0" applyFont="1" applyFill="1" applyBorder="1" applyAlignment="1">
      <alignment vertical="top"/>
    </xf>
    <xf numFmtId="0" fontId="38" fillId="0" borderId="0" xfId="0" applyFont="1" applyFill="1" applyAlignment="1">
      <alignment vertical="top"/>
    </xf>
    <xf numFmtId="49" fontId="38" fillId="0" borderId="14" xfId="0" applyNumberFormat="1" applyFont="1" applyFill="1" applyBorder="1" applyAlignment="1">
      <alignment horizontal="center" vertical="top"/>
    </xf>
    <xf numFmtId="0" fontId="38" fillId="0" borderId="14" xfId="0" applyFont="1" applyFill="1" applyBorder="1" applyAlignment="1">
      <alignment vertical="top" wrapText="1"/>
    </xf>
    <xf numFmtId="2" fontId="31" fillId="0" borderId="10" xfId="53" applyNumberFormat="1" applyFont="1" applyFill="1" applyBorder="1" applyAlignment="1">
      <alignment horizontal="center" vertical="center"/>
      <protection/>
    </xf>
    <xf numFmtId="1" fontId="31" fillId="0" borderId="14" xfId="0" applyNumberFormat="1" applyFont="1" applyFill="1" applyBorder="1" applyAlignment="1">
      <alignment horizontal="center" vertical="center"/>
    </xf>
    <xf numFmtId="172" fontId="31" fillId="0" borderId="14" xfId="0"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Alignment="1">
      <alignment vertical="top"/>
    </xf>
    <xf numFmtId="49" fontId="38" fillId="0" borderId="10" xfId="0" applyNumberFormat="1" applyFont="1" applyFill="1" applyBorder="1" applyAlignment="1">
      <alignment horizontal="center" vertical="top"/>
    </xf>
    <xf numFmtId="0" fontId="38" fillId="0" borderId="10" xfId="0" applyFont="1" applyFill="1" applyBorder="1" applyAlignment="1">
      <alignment vertical="top" wrapText="1"/>
    </xf>
    <xf numFmtId="1" fontId="31" fillId="0" borderId="10" xfId="0" applyNumberFormat="1" applyFont="1" applyFill="1" applyBorder="1" applyAlignment="1">
      <alignment horizontal="center" vertical="top"/>
    </xf>
    <xf numFmtId="172" fontId="31" fillId="0" borderId="14" xfId="0" applyNumberFormat="1" applyFont="1" applyFill="1" applyBorder="1" applyAlignment="1">
      <alignment horizontal="center" vertical="top"/>
    </xf>
    <xf numFmtId="49" fontId="39" fillId="0" borderId="10" xfId="0" applyNumberFormat="1" applyFont="1" applyFill="1" applyBorder="1" applyAlignment="1">
      <alignment horizontal="center" vertical="top"/>
    </xf>
    <xf numFmtId="0" fontId="39" fillId="0" borderId="10" xfId="0" applyFont="1" applyFill="1" applyBorder="1" applyAlignment="1">
      <alignment vertical="center" wrapText="1"/>
    </xf>
    <xf numFmtId="2" fontId="30" fillId="0" borderId="10" xfId="53" applyNumberFormat="1" applyFont="1" applyFill="1" applyBorder="1" applyAlignment="1">
      <alignment horizontal="center"/>
      <protection/>
    </xf>
    <xf numFmtId="1" fontId="30" fillId="0" borderId="10" xfId="0" applyNumberFormat="1" applyFont="1" applyFill="1" applyBorder="1" applyAlignment="1">
      <alignment horizontal="center" vertical="top"/>
    </xf>
    <xf numFmtId="172" fontId="30" fillId="0" borderId="14" xfId="0" applyNumberFormat="1" applyFont="1" applyFill="1" applyBorder="1" applyAlignment="1">
      <alignment horizontal="center" vertical="top"/>
    </xf>
    <xf numFmtId="0" fontId="39" fillId="0" borderId="10" xfId="0" applyFont="1" applyFill="1" applyBorder="1" applyAlignment="1">
      <alignment vertical="top" wrapText="1"/>
    </xf>
    <xf numFmtId="49" fontId="39" fillId="0" borderId="20" xfId="0" applyNumberFormat="1" applyFont="1" applyFill="1" applyBorder="1" applyAlignment="1">
      <alignment horizontal="center" vertical="top"/>
    </xf>
    <xf numFmtId="0" fontId="39" fillId="0" borderId="20" xfId="54" applyFont="1" applyFill="1" applyBorder="1" applyAlignment="1" applyProtection="1">
      <alignment vertical="center" wrapText="1"/>
      <protection/>
    </xf>
    <xf numFmtId="1" fontId="30" fillId="0" borderId="20" xfId="0" applyNumberFormat="1" applyFont="1" applyFill="1" applyBorder="1" applyAlignment="1">
      <alignment horizontal="center" vertical="top"/>
    </xf>
    <xf numFmtId="0" fontId="39" fillId="0" borderId="10" xfId="54" applyFont="1" applyFill="1" applyBorder="1" applyAlignment="1" applyProtection="1">
      <alignment vertical="center" wrapText="1"/>
      <protection/>
    </xf>
    <xf numFmtId="0" fontId="7" fillId="0" borderId="13" xfId="0" applyFont="1" applyFill="1" applyBorder="1" applyAlignment="1">
      <alignment vertical="top"/>
    </xf>
    <xf numFmtId="0" fontId="39" fillId="0" borderId="10" xfId="54" applyNumberFormat="1" applyFont="1" applyFill="1" applyBorder="1" applyAlignment="1" applyProtection="1">
      <alignment vertical="center" wrapText="1"/>
      <protection/>
    </xf>
    <xf numFmtId="2" fontId="30" fillId="0" borderId="10" xfId="53" applyNumberFormat="1" applyFont="1" applyFill="1" applyBorder="1" applyAlignment="1">
      <alignment horizontal="center" vertical="top"/>
      <protection/>
    </xf>
    <xf numFmtId="49" fontId="39" fillId="0" borderId="14" xfId="0" applyNumberFormat="1" applyFont="1" applyFill="1" applyBorder="1" applyAlignment="1">
      <alignment horizontal="center" vertical="top"/>
    </xf>
    <xf numFmtId="0" fontId="39" fillId="0" borderId="14" xfId="54" applyFont="1" applyFill="1" applyBorder="1" applyAlignment="1" applyProtection="1">
      <alignment vertical="center" wrapText="1"/>
      <protection/>
    </xf>
    <xf numFmtId="1" fontId="30" fillId="0" borderId="14" xfId="0" applyNumberFormat="1" applyFont="1" applyFill="1" applyBorder="1" applyAlignment="1">
      <alignment horizontal="center" vertical="top"/>
    </xf>
    <xf numFmtId="0" fontId="6" fillId="0" borderId="0" xfId="0" applyFont="1" applyFill="1" applyBorder="1" applyAlignment="1">
      <alignment horizontal="right"/>
    </xf>
    <xf numFmtId="0" fontId="39" fillId="0" borderId="14" xfId="54" applyNumberFormat="1" applyFont="1" applyFill="1" applyBorder="1" applyAlignment="1" applyProtection="1">
      <alignment vertical="center" wrapText="1"/>
      <protection/>
    </xf>
    <xf numFmtId="0" fontId="6" fillId="0" borderId="0" xfId="0" applyFont="1" applyFill="1" applyBorder="1" applyAlignment="1">
      <alignment vertical="top"/>
    </xf>
    <xf numFmtId="0" fontId="6" fillId="0" borderId="0" xfId="0" applyFont="1" applyFill="1" applyAlignment="1">
      <alignment vertical="top"/>
    </xf>
    <xf numFmtId="0" fontId="38" fillId="0" borderId="10" xfId="0" applyFont="1" applyFill="1" applyBorder="1" applyAlignment="1">
      <alignment horizontal="center" vertical="top"/>
    </xf>
    <xf numFmtId="0" fontId="39" fillId="0" borderId="10" xfId="0" applyFont="1" applyFill="1" applyBorder="1" applyAlignment="1">
      <alignment horizontal="center" vertical="top"/>
    </xf>
    <xf numFmtId="0" fontId="7" fillId="0" borderId="0" xfId="0" applyFont="1" applyFill="1" applyBorder="1" applyAlignment="1">
      <alignment horizontal="right" vertical="top"/>
    </xf>
    <xf numFmtId="1" fontId="30" fillId="0" borderId="10" xfId="0" applyNumberFormat="1" applyFont="1" applyFill="1" applyBorder="1" applyAlignment="1">
      <alignment horizontal="center" vertical="top"/>
    </xf>
    <xf numFmtId="0" fontId="39" fillId="0" borderId="20" xfId="0" applyFont="1" applyFill="1" applyBorder="1" applyAlignment="1">
      <alignment horizontal="center" vertical="top"/>
    </xf>
    <xf numFmtId="0" fontId="39" fillId="0" borderId="20" xfId="0" applyFont="1" applyFill="1" applyBorder="1" applyAlignment="1">
      <alignment vertical="top" wrapText="1"/>
    </xf>
    <xf numFmtId="1" fontId="31" fillId="0" borderId="14" xfId="0" applyNumberFormat="1" applyFont="1" applyFill="1" applyBorder="1" applyAlignment="1">
      <alignment horizontal="center" vertical="top"/>
    </xf>
    <xf numFmtId="1" fontId="31" fillId="0" borderId="20" xfId="0" applyNumberFormat="1" applyFont="1" applyFill="1" applyBorder="1" applyAlignment="1">
      <alignment horizontal="center" vertical="top"/>
    </xf>
    <xf numFmtId="49" fontId="38" fillId="0" borderId="20" xfId="0" applyNumberFormat="1" applyFont="1" applyFill="1" applyBorder="1" applyAlignment="1">
      <alignment horizontal="center" vertical="top"/>
    </xf>
    <xf numFmtId="0" fontId="38" fillId="0" borderId="20" xfId="0" applyFont="1" applyFill="1" applyBorder="1" applyAlignment="1">
      <alignment vertical="top" wrapText="1"/>
    </xf>
    <xf numFmtId="0" fontId="6" fillId="18" borderId="0" xfId="0" applyFont="1" applyFill="1" applyBorder="1" applyAlignment="1">
      <alignment vertical="top"/>
    </xf>
    <xf numFmtId="0" fontId="6" fillId="18" borderId="0" xfId="0" applyFont="1" applyFill="1" applyAlignment="1">
      <alignment vertical="top"/>
    </xf>
    <xf numFmtId="0" fontId="1" fillId="0" borderId="14" xfId="0" applyFont="1" applyFill="1" applyBorder="1" applyAlignment="1">
      <alignment horizontal="left" vertical="top"/>
    </xf>
    <xf numFmtId="0" fontId="38" fillId="0" borderId="10" xfId="0" applyFont="1" applyFill="1" applyBorder="1" applyAlignment="1">
      <alignment horizontal="center" vertical="center" wrapText="1"/>
    </xf>
    <xf numFmtId="0" fontId="1" fillId="0" borderId="0" xfId="0" applyFont="1" applyFill="1" applyBorder="1" applyAlignment="1">
      <alignment horizontal="left" vertical="top"/>
    </xf>
    <xf numFmtId="0" fontId="38" fillId="0" borderId="0" xfId="0" applyFont="1" applyFill="1" applyBorder="1" applyAlignment="1">
      <alignment horizontal="center" vertical="center" wrapText="1"/>
    </xf>
    <xf numFmtId="1" fontId="31" fillId="0" borderId="0" xfId="0" applyNumberFormat="1" applyFont="1" applyFill="1" applyBorder="1" applyAlignment="1">
      <alignment horizontal="center" vertical="top"/>
    </xf>
    <xf numFmtId="172" fontId="31" fillId="0" borderId="0" xfId="0" applyNumberFormat="1" applyFont="1" applyFill="1" applyBorder="1" applyAlignment="1">
      <alignment horizontal="center" vertical="top"/>
    </xf>
    <xf numFmtId="0" fontId="6" fillId="0" borderId="0" xfId="0" applyFont="1" applyFill="1" applyAlignment="1">
      <alignment horizontal="left" vertical="top"/>
    </xf>
    <xf numFmtId="0" fontId="31" fillId="0" borderId="0" xfId="0" applyFont="1" applyFill="1" applyBorder="1" applyAlignment="1">
      <alignment/>
    </xf>
    <xf numFmtId="0" fontId="31" fillId="0" borderId="0" xfId="0" applyFont="1" applyFill="1" applyAlignment="1">
      <alignment vertical="top"/>
    </xf>
    <xf numFmtId="0" fontId="1" fillId="0" borderId="0" xfId="0" applyFont="1" applyFill="1" applyAlignment="1">
      <alignment vertical="top"/>
    </xf>
    <xf numFmtId="0" fontId="31" fillId="0" borderId="0" xfId="0" applyFont="1" applyFill="1" applyAlignment="1">
      <alignment/>
    </xf>
    <xf numFmtId="0" fontId="6" fillId="0" borderId="0" xfId="0" applyFont="1" applyFill="1" applyAlignment="1">
      <alignment vertical="top" wrapText="1"/>
    </xf>
    <xf numFmtId="1" fontId="5" fillId="0" borderId="0" xfId="0" applyNumberFormat="1" applyFont="1" applyFill="1" applyBorder="1" applyAlignment="1">
      <alignment horizontal="center" vertical="top"/>
    </xf>
    <xf numFmtId="1" fontId="6" fillId="0" borderId="0" xfId="0" applyNumberFormat="1" applyFont="1" applyFill="1" applyAlignment="1">
      <alignment vertical="top"/>
    </xf>
    <xf numFmtId="0" fontId="31" fillId="2" borderId="0" xfId="0" applyFont="1" applyFill="1" applyAlignment="1">
      <alignment horizontal="center" vertical="top" wrapText="1"/>
    </xf>
    <xf numFmtId="0" fontId="38" fillId="0" borderId="21" xfId="0" applyFont="1" applyFill="1" applyBorder="1" applyAlignment="1">
      <alignment horizontal="center" vertical="top"/>
    </xf>
    <xf numFmtId="0" fontId="38" fillId="0" borderId="13" xfId="0" applyFont="1" applyFill="1" applyBorder="1" applyAlignment="1">
      <alignment horizontal="center" vertical="top"/>
    </xf>
    <xf numFmtId="0" fontId="38" fillId="0" borderId="11" xfId="0" applyFont="1" applyFill="1" applyBorder="1" applyAlignment="1">
      <alignment horizontal="center" vertical="top"/>
    </xf>
    <xf numFmtId="0" fontId="34" fillId="0" borderId="21" xfId="0" applyFont="1" applyFill="1" applyBorder="1" applyAlignment="1">
      <alignment horizontal="center" vertical="top"/>
    </xf>
    <xf numFmtId="0" fontId="34" fillId="0" borderId="13" xfId="0" applyFont="1" applyFill="1" applyBorder="1" applyAlignment="1">
      <alignment horizontal="center" vertical="top"/>
    </xf>
    <xf numFmtId="0" fontId="34" fillId="0" borderId="11" xfId="0" applyFont="1" applyFill="1" applyBorder="1" applyAlignment="1">
      <alignment horizontal="center" vertical="top"/>
    </xf>
    <xf numFmtId="0" fontId="34" fillId="0" borderId="21" xfId="0" applyFont="1" applyFill="1" applyBorder="1" applyAlignment="1">
      <alignment horizontal="center" vertical="top" wrapText="1"/>
    </xf>
    <xf numFmtId="0" fontId="34" fillId="0" borderId="13" xfId="0" applyFont="1" applyFill="1" applyBorder="1" applyAlignment="1">
      <alignment horizontal="center" vertical="top" wrapText="1"/>
    </xf>
    <xf numFmtId="0" fontId="34" fillId="0" borderId="11" xfId="0" applyFont="1" applyFill="1" applyBorder="1" applyAlignment="1">
      <alignment horizontal="center"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2 Видатки" xfId="53"/>
    <cellStyle name="Обычный_ZV1PIV98"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27"/>
  <sheetViews>
    <sheetView tabSelected="1" view="pageBreakPreview" zoomScale="75" zoomScaleNormal="75" zoomScaleSheetLayoutView="75" zoomScalePageLayoutView="0" workbookViewId="0" topLeftCell="A1">
      <selection activeCell="B18" sqref="B18"/>
    </sheetView>
  </sheetViews>
  <sheetFormatPr defaultColWidth="9.00390625" defaultRowHeight="12.75"/>
  <cols>
    <col min="1" max="1" width="12.875" style="26" customWidth="1"/>
    <col min="2" max="2" width="106.875" style="6" customWidth="1"/>
    <col min="3" max="3" width="18.875" style="4" customWidth="1"/>
    <col min="4" max="4" width="18.75390625" style="4" customWidth="1"/>
    <col min="5" max="5" width="18.00390625" style="4" customWidth="1"/>
    <col min="6" max="6" width="20.75390625" style="4" customWidth="1"/>
    <col min="7" max="7" width="22.625" style="4" customWidth="1"/>
    <col min="8" max="8" width="5.375" style="5" customWidth="1"/>
    <col min="9" max="16384" width="9.125" style="5" customWidth="1"/>
  </cols>
  <sheetData>
    <row r="1" spans="1:4" ht="26.25" customHeight="1">
      <c r="A1" s="1"/>
      <c r="B1" s="2"/>
      <c r="C1" s="3"/>
      <c r="D1" s="53" t="s">
        <v>182</v>
      </c>
    </row>
    <row r="2" spans="1:4" ht="26.25" customHeight="1">
      <c r="A2" s="1"/>
      <c r="B2" s="2"/>
      <c r="C2" s="3"/>
      <c r="D2" s="53" t="s">
        <v>232</v>
      </c>
    </row>
    <row r="3" spans="1:4" ht="26.25" customHeight="1">
      <c r="A3" s="1"/>
      <c r="B3" s="2"/>
      <c r="C3" s="3"/>
      <c r="D3" s="53" t="s">
        <v>233</v>
      </c>
    </row>
    <row r="4" spans="1:4" ht="26.25" customHeight="1">
      <c r="A4" s="1"/>
      <c r="B4" s="2"/>
      <c r="C4" s="3"/>
      <c r="D4" s="53" t="s">
        <v>164</v>
      </c>
    </row>
    <row r="5" spans="1:4" ht="26.25" customHeight="1">
      <c r="A5" s="1"/>
      <c r="B5" s="2"/>
      <c r="C5" s="3"/>
      <c r="D5" s="53" t="s">
        <v>234</v>
      </c>
    </row>
    <row r="6" spans="1:5" ht="3.75" customHeight="1">
      <c r="A6" s="1"/>
      <c r="B6" s="2"/>
      <c r="C6" s="3"/>
      <c r="D6" s="3"/>
      <c r="E6" s="53"/>
    </row>
    <row r="7" spans="1:5" ht="21.75" customHeight="1">
      <c r="A7" s="1"/>
      <c r="B7" s="128" t="s">
        <v>145</v>
      </c>
      <c r="C7" s="128"/>
      <c r="D7" s="128"/>
      <c r="E7" s="3"/>
    </row>
    <row r="8" spans="1:5" ht="22.5" customHeight="1">
      <c r="A8" s="1"/>
      <c r="B8" s="128" t="s">
        <v>146</v>
      </c>
      <c r="C8" s="128"/>
      <c r="D8" s="128"/>
      <c r="E8" s="3"/>
    </row>
    <row r="9" spans="1:5" ht="22.5" customHeight="1">
      <c r="A9" s="1"/>
      <c r="B9" s="128" t="s">
        <v>235</v>
      </c>
      <c r="C9" s="128"/>
      <c r="D9" s="128"/>
      <c r="E9" s="3"/>
    </row>
    <row r="10" spans="1:7" ht="17.25" customHeight="1">
      <c r="A10" s="1"/>
      <c r="G10" s="4" t="s">
        <v>147</v>
      </c>
    </row>
    <row r="11" spans="1:7" s="9" customFormat="1" ht="72" customHeight="1">
      <c r="A11" s="7" t="s">
        <v>148</v>
      </c>
      <c r="B11" s="8" t="s">
        <v>149</v>
      </c>
      <c r="C11" s="7" t="s">
        <v>209</v>
      </c>
      <c r="D11" s="7" t="s">
        <v>236</v>
      </c>
      <c r="E11" s="7" t="s">
        <v>183</v>
      </c>
      <c r="F11" s="7" t="s">
        <v>210</v>
      </c>
      <c r="G11" s="7" t="s">
        <v>237</v>
      </c>
    </row>
    <row r="12" spans="1:7" s="4" customFormat="1" ht="16.5" customHeight="1">
      <c r="A12" s="10">
        <v>1</v>
      </c>
      <c r="B12" s="8">
        <v>2</v>
      </c>
      <c r="C12" s="10">
        <v>3</v>
      </c>
      <c r="D12" s="7">
        <v>4</v>
      </c>
      <c r="E12" s="10">
        <v>5</v>
      </c>
      <c r="F12" s="10">
        <v>6</v>
      </c>
      <c r="G12" s="10">
        <v>7</v>
      </c>
    </row>
    <row r="13" spans="1:7" ht="18.75">
      <c r="A13" s="11"/>
      <c r="B13" s="12" t="s">
        <v>150</v>
      </c>
      <c r="C13" s="13"/>
      <c r="D13" s="13"/>
      <c r="E13" s="13"/>
      <c r="F13" s="10"/>
      <c r="G13" s="10"/>
    </row>
    <row r="14" spans="1:8" s="19" customFormat="1" ht="18" customHeight="1">
      <c r="A14" s="14"/>
      <c r="B14" s="15" t="s">
        <v>0</v>
      </c>
      <c r="C14" s="16"/>
      <c r="D14" s="16"/>
      <c r="E14" s="16"/>
      <c r="F14" s="17"/>
      <c r="G14" s="17"/>
      <c r="H14" s="18"/>
    </row>
    <row r="15" spans="1:8" s="23" customFormat="1" ht="18.75">
      <c r="A15" s="11">
        <v>10000000</v>
      </c>
      <c r="B15" s="20" t="s">
        <v>171</v>
      </c>
      <c r="C15" s="21">
        <f>SUM(C16,)</f>
        <v>35754500</v>
      </c>
      <c r="D15" s="21">
        <f>SUM(D16,)</f>
        <v>50002525</v>
      </c>
      <c r="E15" s="54">
        <f>SUM(E16,)</f>
        <v>52095702.91</v>
      </c>
      <c r="F15" s="22">
        <f>IF(C15=0,"",E15/C15*100)</f>
        <v>145.7039055503503</v>
      </c>
      <c r="G15" s="22">
        <f>IF(D15=0,"",E15/D15*100)</f>
        <v>104.18614441970679</v>
      </c>
      <c r="H15" s="5"/>
    </row>
    <row r="16" spans="1:8" s="23" customFormat="1" ht="18.75">
      <c r="A16" s="11">
        <v>11000000</v>
      </c>
      <c r="B16" s="24" t="s">
        <v>172</v>
      </c>
      <c r="C16" s="25">
        <f>SUM(C17,C23)</f>
        <v>35754500</v>
      </c>
      <c r="D16" s="25">
        <f>SUM(D17,D23)</f>
        <v>50002525</v>
      </c>
      <c r="E16" s="55">
        <f>SUM(E17,E23)</f>
        <v>52095702.91</v>
      </c>
      <c r="F16" s="22">
        <f aca="true" t="shared" si="0" ref="F16:F37">IF(C16=0,"",E16/C16*100)</f>
        <v>145.7039055503503</v>
      </c>
      <c r="G16" s="22">
        <f aca="true" t="shared" si="1" ref="G16:G37">IF(D16=0,"",E16/D16*100)</f>
        <v>104.18614441970679</v>
      </c>
      <c r="H16" s="5"/>
    </row>
    <row r="17" spans="1:8" s="23" customFormat="1" ht="18.75">
      <c r="A17" s="26">
        <v>11010000</v>
      </c>
      <c r="B17" s="27" t="s">
        <v>241</v>
      </c>
      <c r="C17" s="25">
        <f>SUM(C18:C22)</f>
        <v>35700000</v>
      </c>
      <c r="D17" s="25">
        <f>SUM(D18:D22)</f>
        <v>49948025</v>
      </c>
      <c r="E17" s="55">
        <f>SUM(E18:E22)</f>
        <v>52081977.379999995</v>
      </c>
      <c r="F17" s="22">
        <f t="shared" si="0"/>
        <v>145.88789182072827</v>
      </c>
      <c r="G17" s="22">
        <f t="shared" si="1"/>
        <v>104.27234586352512</v>
      </c>
      <c r="H17" s="5"/>
    </row>
    <row r="18" spans="1:8" s="23" customFormat="1" ht="31.5">
      <c r="A18" s="26">
        <v>11010100</v>
      </c>
      <c r="B18" s="28" t="s">
        <v>173</v>
      </c>
      <c r="C18" s="25">
        <v>19800000</v>
      </c>
      <c r="D18" s="25">
        <v>24622813</v>
      </c>
      <c r="E18" s="55">
        <v>25446422.28</v>
      </c>
      <c r="F18" s="22">
        <f t="shared" si="0"/>
        <v>128.51728424242427</v>
      </c>
      <c r="G18" s="22">
        <f t="shared" si="1"/>
        <v>103.34490328135945</v>
      </c>
      <c r="H18" s="5"/>
    </row>
    <row r="19" spans="1:7" ht="47.25">
      <c r="A19" s="26">
        <v>11010200</v>
      </c>
      <c r="B19" s="28" t="s">
        <v>174</v>
      </c>
      <c r="C19" s="25">
        <v>13800000</v>
      </c>
      <c r="D19" s="25">
        <v>22443735</v>
      </c>
      <c r="E19" s="55">
        <v>23535927.88</v>
      </c>
      <c r="F19" s="22">
        <f t="shared" si="0"/>
        <v>170.5502020289855</v>
      </c>
      <c r="G19" s="22">
        <f t="shared" si="1"/>
        <v>104.86635972132088</v>
      </c>
    </row>
    <row r="20" spans="1:7" ht="31.5">
      <c r="A20" s="26">
        <v>11010400</v>
      </c>
      <c r="B20" s="28" t="s">
        <v>175</v>
      </c>
      <c r="C20" s="25">
        <v>1200000</v>
      </c>
      <c r="D20" s="25">
        <v>1981477</v>
      </c>
      <c r="E20" s="55">
        <v>2561994.04</v>
      </c>
      <c r="F20" s="60" t="s">
        <v>217</v>
      </c>
      <c r="G20" s="22">
        <f t="shared" si="1"/>
        <v>129.29718790578949</v>
      </c>
    </row>
    <row r="21" spans="1:7" ht="31.5">
      <c r="A21" s="26">
        <v>11010500</v>
      </c>
      <c r="B21" s="28" t="s">
        <v>176</v>
      </c>
      <c r="C21" s="25">
        <v>900000</v>
      </c>
      <c r="D21" s="25">
        <v>900000</v>
      </c>
      <c r="E21" s="55">
        <v>537525.18</v>
      </c>
      <c r="F21" s="22">
        <f t="shared" si="0"/>
        <v>59.72502000000001</v>
      </c>
      <c r="G21" s="22">
        <f t="shared" si="1"/>
        <v>59.72502000000001</v>
      </c>
    </row>
    <row r="22" spans="1:7" ht="47.25">
      <c r="A22" s="26">
        <v>11010900</v>
      </c>
      <c r="B22" s="29" t="s">
        <v>211</v>
      </c>
      <c r="C22" s="25">
        <v>0</v>
      </c>
      <c r="D22" s="25">
        <v>0</v>
      </c>
      <c r="E22" s="55">
        <v>108</v>
      </c>
      <c r="F22" s="22">
        <f t="shared" si="0"/>
      </c>
      <c r="G22" s="22">
        <f t="shared" si="1"/>
      </c>
    </row>
    <row r="23" spans="1:7" ht="18.75">
      <c r="A23" s="26">
        <v>11020000</v>
      </c>
      <c r="B23" s="30" t="s">
        <v>197</v>
      </c>
      <c r="C23" s="25">
        <f>SUM(C24)</f>
        <v>54500</v>
      </c>
      <c r="D23" s="25">
        <f>SUM(D24)</f>
        <v>54500</v>
      </c>
      <c r="E23" s="55">
        <f>SUM(E24)</f>
        <v>13725.53</v>
      </c>
      <c r="F23" s="22">
        <f t="shared" si="0"/>
        <v>25.18445871559633</v>
      </c>
      <c r="G23" s="22">
        <f t="shared" si="1"/>
        <v>25.18445871559633</v>
      </c>
    </row>
    <row r="24" spans="1:7" ht="18.75">
      <c r="A24" s="26">
        <v>11020200</v>
      </c>
      <c r="B24" s="31" t="s">
        <v>165</v>
      </c>
      <c r="C24" s="25">
        <v>54500</v>
      </c>
      <c r="D24" s="25">
        <v>54500</v>
      </c>
      <c r="E24" s="55">
        <v>13725.53</v>
      </c>
      <c r="F24" s="22">
        <f t="shared" si="0"/>
        <v>25.18445871559633</v>
      </c>
      <c r="G24" s="22">
        <f t="shared" si="1"/>
        <v>25.18445871559633</v>
      </c>
    </row>
    <row r="25" spans="1:8" s="23" customFormat="1" ht="18.75">
      <c r="A25" s="11">
        <v>20000000</v>
      </c>
      <c r="B25" s="32" t="s">
        <v>151</v>
      </c>
      <c r="C25" s="33">
        <f>SUM(C26,C31,C29)</f>
        <v>103000</v>
      </c>
      <c r="D25" s="33">
        <f>SUM(D26,D31,D29)</f>
        <v>103000</v>
      </c>
      <c r="E25" s="56">
        <f>SUM(E26,E31,E29)</f>
        <v>260749.73</v>
      </c>
      <c r="F25" s="60" t="s">
        <v>217</v>
      </c>
      <c r="G25" s="60" t="s">
        <v>217</v>
      </c>
      <c r="H25" s="5"/>
    </row>
    <row r="26" spans="1:7" ht="18.75">
      <c r="A26" s="11">
        <v>21000000</v>
      </c>
      <c r="B26" s="34" t="s">
        <v>198</v>
      </c>
      <c r="C26" s="25">
        <f>SUM(C27,)</f>
        <v>3000</v>
      </c>
      <c r="D26" s="25">
        <f>SUM(D27,)</f>
        <v>3000</v>
      </c>
      <c r="E26" s="55">
        <f>SUM(E27,)</f>
        <v>6804</v>
      </c>
      <c r="F26" s="60" t="s">
        <v>217</v>
      </c>
      <c r="G26" s="60" t="s">
        <v>217</v>
      </c>
    </row>
    <row r="27" spans="1:7" ht="47.25">
      <c r="A27" s="26">
        <v>21010000</v>
      </c>
      <c r="B27" s="31" t="s">
        <v>166</v>
      </c>
      <c r="C27" s="25">
        <f>SUM(C28)</f>
        <v>3000</v>
      </c>
      <c r="D27" s="25">
        <f>SUM(D28)</f>
        <v>3000</v>
      </c>
      <c r="E27" s="55">
        <f>SUM(E28)</f>
        <v>6804</v>
      </c>
      <c r="F27" s="60" t="s">
        <v>217</v>
      </c>
      <c r="G27" s="60" t="s">
        <v>217</v>
      </c>
    </row>
    <row r="28" spans="1:7" ht="31.5">
      <c r="A28" s="26">
        <v>21010300</v>
      </c>
      <c r="B28" s="31" t="s">
        <v>167</v>
      </c>
      <c r="C28" s="25">
        <v>3000</v>
      </c>
      <c r="D28" s="25">
        <v>3000</v>
      </c>
      <c r="E28" s="55">
        <v>6804</v>
      </c>
      <c r="F28" s="60" t="s">
        <v>217</v>
      </c>
      <c r="G28" s="60" t="s">
        <v>217</v>
      </c>
    </row>
    <row r="29" spans="1:7" ht="34.5" customHeight="1">
      <c r="A29" s="26">
        <v>22130000</v>
      </c>
      <c r="B29" s="35" t="s">
        <v>212</v>
      </c>
      <c r="C29" s="25">
        <v>0</v>
      </c>
      <c r="D29" s="25">
        <v>0</v>
      </c>
      <c r="E29" s="55">
        <v>6292.51</v>
      </c>
      <c r="F29" s="22">
        <f t="shared" si="0"/>
      </c>
      <c r="G29" s="22">
        <f t="shared" si="1"/>
      </c>
    </row>
    <row r="30" spans="1:7" s="23" customFormat="1" ht="21" customHeight="1">
      <c r="A30" s="11">
        <v>24000000</v>
      </c>
      <c r="B30" s="36" t="s">
        <v>177</v>
      </c>
      <c r="C30" s="33">
        <f>SUM(C31)</f>
        <v>100000</v>
      </c>
      <c r="D30" s="33">
        <f>SUM(D31)</f>
        <v>100000</v>
      </c>
      <c r="E30" s="56">
        <f>SUM(E31)</f>
        <v>247653.22</v>
      </c>
      <c r="F30" s="60" t="s">
        <v>217</v>
      </c>
      <c r="G30" s="60" t="s">
        <v>217</v>
      </c>
    </row>
    <row r="31" spans="1:8" s="23" customFormat="1" ht="18.75">
      <c r="A31" s="11">
        <v>24060000</v>
      </c>
      <c r="B31" s="32" t="s">
        <v>199</v>
      </c>
      <c r="C31" s="33">
        <f>SUM(C32:C32)</f>
        <v>100000</v>
      </c>
      <c r="D31" s="33">
        <f>SUM(D32:D32)</f>
        <v>100000</v>
      </c>
      <c r="E31" s="56">
        <f>SUM(E32:E32)</f>
        <v>247653.22</v>
      </c>
      <c r="F31" s="60" t="s">
        <v>217</v>
      </c>
      <c r="G31" s="60" t="s">
        <v>217</v>
      </c>
      <c r="H31" s="5"/>
    </row>
    <row r="32" spans="1:7" ht="18.75">
      <c r="A32" s="26">
        <v>24060300</v>
      </c>
      <c r="B32" s="37" t="s">
        <v>152</v>
      </c>
      <c r="C32" s="25">
        <v>100000</v>
      </c>
      <c r="D32" s="25">
        <v>100000</v>
      </c>
      <c r="E32" s="55">
        <v>247653.22</v>
      </c>
      <c r="F32" s="60" t="s">
        <v>217</v>
      </c>
      <c r="G32" s="60" t="s">
        <v>217</v>
      </c>
    </row>
    <row r="33" spans="1:8" s="23" customFormat="1" ht="18.75">
      <c r="A33" s="11">
        <v>30000000</v>
      </c>
      <c r="B33" s="38" t="s">
        <v>153</v>
      </c>
      <c r="C33" s="33">
        <f>SUM(C34)</f>
        <v>0</v>
      </c>
      <c r="D33" s="33">
        <f aca="true" t="shared" si="2" ref="D33:E35">SUM(D34)</f>
        <v>0</v>
      </c>
      <c r="E33" s="56">
        <f t="shared" si="2"/>
        <v>1150</v>
      </c>
      <c r="F33" s="22">
        <f t="shared" si="0"/>
      </c>
      <c r="G33" s="22">
        <f t="shared" si="1"/>
      </c>
      <c r="H33" s="5"/>
    </row>
    <row r="34" spans="1:7" ht="18.75">
      <c r="A34" s="39">
        <v>31000000</v>
      </c>
      <c r="B34" s="40" t="s">
        <v>200</v>
      </c>
      <c r="C34" s="25">
        <f>SUM(C35)</f>
        <v>0</v>
      </c>
      <c r="D34" s="25">
        <f t="shared" si="2"/>
        <v>0</v>
      </c>
      <c r="E34" s="55">
        <f t="shared" si="2"/>
        <v>1150</v>
      </c>
      <c r="F34" s="22">
        <f t="shared" si="0"/>
      </c>
      <c r="G34" s="22">
        <f t="shared" si="1"/>
      </c>
    </row>
    <row r="35" spans="1:7" ht="47.25">
      <c r="A35" s="26">
        <v>31010000</v>
      </c>
      <c r="B35" s="30" t="s">
        <v>168</v>
      </c>
      <c r="C35" s="25">
        <f>SUM(C36)</f>
        <v>0</v>
      </c>
      <c r="D35" s="25">
        <f>D36</f>
        <v>0</v>
      </c>
      <c r="E35" s="55">
        <f t="shared" si="2"/>
        <v>1150</v>
      </c>
      <c r="F35" s="22">
        <f t="shared" si="0"/>
      </c>
      <c r="G35" s="22">
        <f t="shared" si="1"/>
      </c>
    </row>
    <row r="36" spans="1:7" ht="33.75" customHeight="1">
      <c r="A36" s="26">
        <v>31010200</v>
      </c>
      <c r="B36" s="31" t="s">
        <v>169</v>
      </c>
      <c r="C36" s="25">
        <v>0</v>
      </c>
      <c r="D36" s="25">
        <v>0</v>
      </c>
      <c r="E36" s="55">
        <v>1150</v>
      </c>
      <c r="F36" s="22">
        <f t="shared" si="0"/>
      </c>
      <c r="G36" s="22">
        <f t="shared" si="1"/>
      </c>
    </row>
    <row r="37" spans="1:8" s="23" customFormat="1" ht="18.75">
      <c r="A37" s="38"/>
      <c r="B37" s="32" t="s">
        <v>154</v>
      </c>
      <c r="C37" s="33">
        <f>C33+C25+C15</f>
        <v>35857500</v>
      </c>
      <c r="D37" s="33">
        <f>D33+D25+D15</f>
        <v>50105525</v>
      </c>
      <c r="E37" s="56">
        <f>E33+E25+E15</f>
        <v>52357602.63999999</v>
      </c>
      <c r="F37" s="22">
        <f t="shared" si="0"/>
        <v>146.0157641776476</v>
      </c>
      <c r="G37" s="22">
        <f t="shared" si="1"/>
        <v>104.49466928048352</v>
      </c>
      <c r="H37" s="5"/>
    </row>
    <row r="38" spans="1:8" s="23" customFormat="1" ht="18.75">
      <c r="A38" s="11">
        <v>40000000</v>
      </c>
      <c r="B38" s="32" t="s">
        <v>155</v>
      </c>
      <c r="C38" s="33">
        <f>SUM(C39)</f>
        <v>166851860</v>
      </c>
      <c r="D38" s="33">
        <f>SUM(D39)</f>
        <v>198985590.06</v>
      </c>
      <c r="E38" s="56">
        <f>SUM(E39)</f>
        <v>198525329.12</v>
      </c>
      <c r="F38" s="22">
        <f aca="true" t="shared" si="3" ref="F38:F68">IF(C38=0,"",E38/C38*100)</f>
        <v>118.98298833468203</v>
      </c>
      <c r="G38" s="22">
        <f aca="true" t="shared" si="4" ref="G38:G68">IF(D38=0,"",E38/D38*100)</f>
        <v>99.768696346373</v>
      </c>
      <c r="H38" s="5"/>
    </row>
    <row r="39" spans="1:7" ht="18.75">
      <c r="A39" s="11">
        <v>41000000</v>
      </c>
      <c r="B39" s="34" t="s">
        <v>201</v>
      </c>
      <c r="C39" s="25">
        <f>SUM(C40,C43)</f>
        <v>166851860</v>
      </c>
      <c r="D39" s="25">
        <f>SUM(D40,D43)</f>
        <v>198985590.06</v>
      </c>
      <c r="E39" s="55">
        <f>SUM(E40,E43)</f>
        <v>198525329.12</v>
      </c>
      <c r="F39" s="22">
        <f t="shared" si="3"/>
        <v>118.98298833468203</v>
      </c>
      <c r="G39" s="22">
        <f t="shared" si="4"/>
        <v>99.768696346373</v>
      </c>
    </row>
    <row r="40" spans="1:8" s="23" customFormat="1" ht="18.75">
      <c r="A40" s="26">
        <v>41020000</v>
      </c>
      <c r="B40" s="30" t="s">
        <v>202</v>
      </c>
      <c r="C40" s="25">
        <f>C41+C42</f>
        <v>11696000</v>
      </c>
      <c r="D40" s="25">
        <f>D41+D42</f>
        <v>11696000</v>
      </c>
      <c r="E40" s="55">
        <f>E41+E42</f>
        <v>11671000</v>
      </c>
      <c r="F40" s="22">
        <f t="shared" si="3"/>
        <v>99.78625170998632</v>
      </c>
      <c r="G40" s="22">
        <f t="shared" si="4"/>
        <v>99.78625170998632</v>
      </c>
      <c r="H40" s="5"/>
    </row>
    <row r="41" spans="1:8" s="23" customFormat="1" ht="18.75">
      <c r="A41" s="26">
        <v>41020100</v>
      </c>
      <c r="B41" s="31" t="s">
        <v>213</v>
      </c>
      <c r="C41" s="25">
        <v>11077000</v>
      </c>
      <c r="D41" s="25">
        <v>11077000</v>
      </c>
      <c r="E41" s="55">
        <v>11077000</v>
      </c>
      <c r="F41" s="22">
        <f t="shared" si="3"/>
        <v>100</v>
      </c>
      <c r="G41" s="22">
        <f t="shared" si="4"/>
        <v>100</v>
      </c>
      <c r="H41" s="5"/>
    </row>
    <row r="42" spans="1:8" s="23" customFormat="1" ht="18.75">
      <c r="A42" s="26">
        <v>41020900</v>
      </c>
      <c r="B42" s="31" t="s">
        <v>214</v>
      </c>
      <c r="C42" s="25">
        <v>619000</v>
      </c>
      <c r="D42" s="25">
        <v>619000</v>
      </c>
      <c r="E42" s="55">
        <v>594000</v>
      </c>
      <c r="F42" s="22">
        <f t="shared" si="3"/>
        <v>95.96122778675283</v>
      </c>
      <c r="G42" s="22">
        <f t="shared" si="4"/>
        <v>95.96122778675283</v>
      </c>
      <c r="H42" s="5"/>
    </row>
    <row r="43" spans="1:8" s="42" customFormat="1" ht="19.5">
      <c r="A43" s="26">
        <v>41030000</v>
      </c>
      <c r="B43" s="30" t="s">
        <v>203</v>
      </c>
      <c r="C43" s="25">
        <f>SUM(C44:C55)</f>
        <v>155155860</v>
      </c>
      <c r="D43" s="25">
        <f>SUM(D44:D55)</f>
        <v>187289590.06</v>
      </c>
      <c r="E43" s="55">
        <f>SUM(E44:E55)</f>
        <v>186854329.12</v>
      </c>
      <c r="F43" s="22">
        <f t="shared" si="3"/>
        <v>120.43008180290451</v>
      </c>
      <c r="G43" s="22">
        <f t="shared" si="4"/>
        <v>99.76760003593336</v>
      </c>
      <c r="H43" s="41"/>
    </row>
    <row r="44" spans="1:7" ht="28.5" customHeight="1">
      <c r="A44" s="26">
        <v>41030600</v>
      </c>
      <c r="B44" s="43" t="s">
        <v>184</v>
      </c>
      <c r="C44" s="25">
        <v>48174000</v>
      </c>
      <c r="D44" s="25">
        <v>49956630</v>
      </c>
      <c r="E44" s="55">
        <v>49956629.99</v>
      </c>
      <c r="F44" s="22">
        <f t="shared" si="3"/>
        <v>103.70039853447919</v>
      </c>
      <c r="G44" s="22">
        <f t="shared" si="4"/>
        <v>99.99999997998265</v>
      </c>
    </row>
    <row r="45" spans="1:7" ht="38.25">
      <c r="A45" s="26">
        <v>41030800</v>
      </c>
      <c r="B45" s="43" t="s">
        <v>185</v>
      </c>
      <c r="C45" s="25">
        <v>14996200</v>
      </c>
      <c r="D45" s="25">
        <v>32750440</v>
      </c>
      <c r="E45" s="55">
        <v>32750434.2</v>
      </c>
      <c r="F45" s="60" t="s">
        <v>217</v>
      </c>
      <c r="G45" s="22">
        <f t="shared" si="4"/>
        <v>99.99998229031426</v>
      </c>
    </row>
    <row r="46" spans="1:7" ht="81.75" customHeight="1">
      <c r="A46" s="26">
        <v>41030900</v>
      </c>
      <c r="B46" s="43" t="s">
        <v>186</v>
      </c>
      <c r="C46" s="25">
        <v>1043300</v>
      </c>
      <c r="D46" s="25">
        <v>1043300</v>
      </c>
      <c r="E46" s="55">
        <v>1032318.16</v>
      </c>
      <c r="F46" s="22">
        <f t="shared" si="3"/>
        <v>98.94739384644878</v>
      </c>
      <c r="G46" s="22">
        <f t="shared" si="4"/>
        <v>98.94739384644878</v>
      </c>
    </row>
    <row r="47" spans="1:7" ht="31.5" customHeight="1">
      <c r="A47" s="26">
        <v>41031000</v>
      </c>
      <c r="B47" s="43" t="s">
        <v>187</v>
      </c>
      <c r="C47" s="44">
        <v>1910000</v>
      </c>
      <c r="D47" s="44">
        <v>2243500</v>
      </c>
      <c r="E47" s="57">
        <v>2243500</v>
      </c>
      <c r="F47" s="22">
        <f t="shared" si="3"/>
        <v>117.4607329842932</v>
      </c>
      <c r="G47" s="22">
        <f t="shared" si="4"/>
        <v>100</v>
      </c>
    </row>
    <row r="48" spans="1:7" ht="18.75">
      <c r="A48" s="26">
        <v>41033900</v>
      </c>
      <c r="B48" s="43" t="s">
        <v>215</v>
      </c>
      <c r="C48" s="44">
        <v>55011600</v>
      </c>
      <c r="D48" s="44">
        <v>57633400</v>
      </c>
      <c r="E48" s="57">
        <v>57633400</v>
      </c>
      <c r="F48" s="22">
        <f t="shared" si="3"/>
        <v>104.76590391844628</v>
      </c>
      <c r="G48" s="22">
        <f t="shared" si="4"/>
        <v>100</v>
      </c>
    </row>
    <row r="49" spans="1:7" ht="18.75">
      <c r="A49" s="26">
        <v>41034200</v>
      </c>
      <c r="B49" s="45" t="s">
        <v>216</v>
      </c>
      <c r="C49" s="44">
        <v>32927700</v>
      </c>
      <c r="D49" s="44">
        <v>33949300</v>
      </c>
      <c r="E49" s="57">
        <v>33949300</v>
      </c>
      <c r="F49" s="22">
        <f t="shared" si="3"/>
        <v>103.10255499169392</v>
      </c>
      <c r="G49" s="22">
        <f t="shared" si="4"/>
        <v>100</v>
      </c>
    </row>
    <row r="50" spans="1:7" ht="18.75">
      <c r="A50" s="26">
        <v>41035000</v>
      </c>
      <c r="B50" s="46" t="s">
        <v>156</v>
      </c>
      <c r="C50" s="25">
        <v>429660</v>
      </c>
      <c r="D50" s="25">
        <v>3677693.06</v>
      </c>
      <c r="E50" s="55">
        <v>3385991.72</v>
      </c>
      <c r="F50" s="60" t="s">
        <v>217</v>
      </c>
      <c r="G50" s="22">
        <f t="shared" si="4"/>
        <v>92.06836091971199</v>
      </c>
    </row>
    <row r="51" spans="1:7" ht="67.5" customHeight="1">
      <c r="A51" s="26">
        <v>41035800</v>
      </c>
      <c r="B51" s="46" t="s">
        <v>188</v>
      </c>
      <c r="C51" s="25">
        <v>663400</v>
      </c>
      <c r="D51" s="25">
        <v>815860</v>
      </c>
      <c r="E51" s="55">
        <v>801291.06</v>
      </c>
      <c r="F51" s="22">
        <f t="shared" si="3"/>
        <v>120.78550798914682</v>
      </c>
      <c r="G51" s="22">
        <f t="shared" si="4"/>
        <v>98.21428431348517</v>
      </c>
    </row>
    <row r="52" spans="1:7" ht="68.25" customHeight="1">
      <c r="A52" s="26">
        <v>41036100</v>
      </c>
      <c r="B52" s="46" t="s">
        <v>230</v>
      </c>
      <c r="C52" s="25">
        <v>0</v>
      </c>
      <c r="D52" s="25">
        <v>1323000</v>
      </c>
      <c r="E52" s="55">
        <v>1234667.5</v>
      </c>
      <c r="F52" s="22">
        <f t="shared" si="3"/>
      </c>
      <c r="G52" s="22">
        <f t="shared" si="4"/>
        <v>93.32331821617535</v>
      </c>
    </row>
    <row r="53" spans="1:7" ht="126">
      <c r="A53" s="26">
        <v>41036600</v>
      </c>
      <c r="B53" s="46" t="s">
        <v>238</v>
      </c>
      <c r="C53" s="25">
        <v>0</v>
      </c>
      <c r="D53" s="25">
        <v>687567</v>
      </c>
      <c r="E53" s="55">
        <v>687137</v>
      </c>
      <c r="F53" s="22">
        <f t="shared" si="3"/>
      </c>
      <c r="G53" s="22">
        <f t="shared" si="4"/>
        <v>99.93746064019943</v>
      </c>
    </row>
    <row r="54" spans="1:7" ht="34.5" customHeight="1">
      <c r="A54" s="26">
        <v>41037000</v>
      </c>
      <c r="B54" s="46" t="s">
        <v>219</v>
      </c>
      <c r="C54" s="25">
        <v>0</v>
      </c>
      <c r="D54" s="25">
        <v>3161600</v>
      </c>
      <c r="E54" s="55">
        <v>3132360.21</v>
      </c>
      <c r="F54" s="22">
        <f t="shared" si="3"/>
      </c>
      <c r="G54" s="22">
        <f t="shared" si="4"/>
        <v>99.07515846406882</v>
      </c>
    </row>
    <row r="55" spans="1:7" ht="52.5" customHeight="1">
      <c r="A55" s="26">
        <v>41039700</v>
      </c>
      <c r="B55" s="46" t="s">
        <v>231</v>
      </c>
      <c r="C55" s="25">
        <v>0</v>
      </c>
      <c r="D55" s="25">
        <v>47300</v>
      </c>
      <c r="E55" s="55">
        <v>47299.28</v>
      </c>
      <c r="F55" s="22">
        <f t="shared" si="3"/>
      </c>
      <c r="G55" s="22">
        <f t="shared" si="4"/>
        <v>99.99847780126849</v>
      </c>
    </row>
    <row r="56" spans="1:13" s="49" customFormat="1" ht="19.5" thickBot="1">
      <c r="A56" s="11"/>
      <c r="B56" s="32" t="s">
        <v>157</v>
      </c>
      <c r="C56" s="33">
        <f>SUM(C38,C37)</f>
        <v>202709360</v>
      </c>
      <c r="D56" s="33">
        <f>SUM(D38,D37)</f>
        <v>249091115.06</v>
      </c>
      <c r="E56" s="56">
        <f>SUM(E38,E37)</f>
        <v>250882931.76</v>
      </c>
      <c r="F56" s="22">
        <f t="shared" si="3"/>
        <v>123.7648482339444</v>
      </c>
      <c r="G56" s="22">
        <f t="shared" si="4"/>
        <v>100.71934187599119</v>
      </c>
      <c r="H56" s="47"/>
      <c r="I56" s="48"/>
      <c r="J56" s="48"/>
      <c r="K56" s="48"/>
      <c r="L56" s="48"/>
      <c r="M56" s="48"/>
    </row>
    <row r="57" spans="1:8" s="19" customFormat="1" ht="20.25">
      <c r="A57" s="14"/>
      <c r="B57" s="15" t="s">
        <v>1</v>
      </c>
      <c r="C57" s="16"/>
      <c r="D57" s="16"/>
      <c r="E57" s="58"/>
      <c r="F57" s="22">
        <f t="shared" si="3"/>
      </c>
      <c r="G57" s="22">
        <f t="shared" si="4"/>
      </c>
      <c r="H57" s="18"/>
    </row>
    <row r="58" spans="1:13" s="23" customFormat="1" ht="18.75">
      <c r="A58" s="38">
        <v>20000000</v>
      </c>
      <c r="B58" s="32" t="s">
        <v>151</v>
      </c>
      <c r="C58" s="33">
        <f>SUM(C61,C59)</f>
        <v>2900170</v>
      </c>
      <c r="D58" s="33">
        <f>SUM(D61,D59)</f>
        <v>2900170</v>
      </c>
      <c r="E58" s="56">
        <f>SUM(E61,E59)</f>
        <v>4680035.619999999</v>
      </c>
      <c r="F58" s="22">
        <f t="shared" si="3"/>
        <v>161.37107893675196</v>
      </c>
      <c r="G58" s="22">
        <f t="shared" si="4"/>
        <v>161.37107893675196</v>
      </c>
      <c r="H58" s="47"/>
      <c r="I58" s="48"/>
      <c r="J58" s="48"/>
      <c r="K58" s="48"/>
      <c r="L58" s="48"/>
      <c r="M58" s="48"/>
    </row>
    <row r="59" spans="1:13" s="23" customFormat="1" ht="18.75">
      <c r="A59" s="38">
        <v>21000000</v>
      </c>
      <c r="B59" s="32" t="s">
        <v>240</v>
      </c>
      <c r="C59" s="33">
        <f>SUM(C60)</f>
        <v>0</v>
      </c>
      <c r="D59" s="33">
        <f>SUM(D60)</f>
        <v>0</v>
      </c>
      <c r="E59" s="56">
        <f>SUM(E60)</f>
        <v>2930.1</v>
      </c>
      <c r="F59" s="22"/>
      <c r="G59" s="22"/>
      <c r="H59" s="47"/>
      <c r="I59" s="48"/>
      <c r="J59" s="48"/>
      <c r="K59" s="48"/>
      <c r="L59" s="48"/>
      <c r="M59" s="48"/>
    </row>
    <row r="60" spans="1:13" ht="18.75">
      <c r="A60" s="37">
        <v>21110000</v>
      </c>
      <c r="B60" s="52" t="s">
        <v>239</v>
      </c>
      <c r="C60" s="25">
        <v>0</v>
      </c>
      <c r="D60" s="25">
        <v>0</v>
      </c>
      <c r="E60" s="55">
        <v>2930.1</v>
      </c>
      <c r="F60" s="22"/>
      <c r="G60" s="22"/>
      <c r="H60" s="47"/>
      <c r="I60" s="47"/>
      <c r="J60" s="47"/>
      <c r="K60" s="47"/>
      <c r="L60" s="47"/>
      <c r="M60" s="47"/>
    </row>
    <row r="61" spans="1:8" s="23" customFormat="1" ht="18.75">
      <c r="A61" s="38">
        <v>25000000</v>
      </c>
      <c r="B61" s="32" t="s">
        <v>158</v>
      </c>
      <c r="C61" s="33">
        <f>SUM(C62:C63)</f>
        <v>2900170</v>
      </c>
      <c r="D61" s="33">
        <f>SUM(D62:D63)</f>
        <v>2900170</v>
      </c>
      <c r="E61" s="56">
        <f>SUM(E62:E63)</f>
        <v>4677105.52</v>
      </c>
      <c r="F61" s="22">
        <f t="shared" si="3"/>
        <v>161.2700469282835</v>
      </c>
      <c r="G61" s="22">
        <f t="shared" si="4"/>
        <v>161.2700469282835</v>
      </c>
      <c r="H61" s="5"/>
    </row>
    <row r="62" spans="1:7" ht="31.5">
      <c r="A62" s="37">
        <v>25010000</v>
      </c>
      <c r="B62" s="50" t="s">
        <v>170</v>
      </c>
      <c r="C62" s="25">
        <v>1747490</v>
      </c>
      <c r="D62" s="25">
        <v>1747490</v>
      </c>
      <c r="E62" s="59">
        <v>2416568.31</v>
      </c>
      <c r="F62" s="22">
        <f t="shared" si="3"/>
        <v>138.2879621628736</v>
      </c>
      <c r="G62" s="22">
        <f t="shared" si="4"/>
        <v>138.2879621628736</v>
      </c>
    </row>
    <row r="63" spans="1:7" ht="18.75">
      <c r="A63" s="37">
        <v>25020000</v>
      </c>
      <c r="B63" s="50" t="s">
        <v>204</v>
      </c>
      <c r="C63" s="25">
        <v>1152680</v>
      </c>
      <c r="D63" s="25">
        <v>1152680</v>
      </c>
      <c r="E63" s="59">
        <v>2260537.21</v>
      </c>
      <c r="F63" s="22">
        <f t="shared" si="3"/>
        <v>196.1114281500503</v>
      </c>
      <c r="G63" s="22">
        <f t="shared" si="4"/>
        <v>196.1114281500503</v>
      </c>
    </row>
    <row r="64" spans="1:8" s="23" customFormat="1" ht="18.75">
      <c r="A64" s="11">
        <v>40000000</v>
      </c>
      <c r="B64" s="32" t="s">
        <v>155</v>
      </c>
      <c r="C64" s="33">
        <f>C65</f>
        <v>0</v>
      </c>
      <c r="D64" s="33">
        <f>D65</f>
        <v>1742834</v>
      </c>
      <c r="E64" s="56">
        <f>E65</f>
        <v>1691770.45</v>
      </c>
      <c r="F64" s="22">
        <f t="shared" si="3"/>
      </c>
      <c r="G64" s="22">
        <f t="shared" si="4"/>
        <v>97.07008527490282</v>
      </c>
      <c r="H64" s="5"/>
    </row>
    <row r="65" spans="1:8" s="42" customFormat="1" ht="19.5">
      <c r="A65" s="26">
        <v>41030000</v>
      </c>
      <c r="B65" s="30" t="s">
        <v>203</v>
      </c>
      <c r="C65" s="25">
        <f>SUM(C66:C66)</f>
        <v>0</v>
      </c>
      <c r="D65" s="25">
        <f>SUM(D66:D66)</f>
        <v>1742834</v>
      </c>
      <c r="E65" s="55">
        <f>SUM(E66:E66)</f>
        <v>1691770.45</v>
      </c>
      <c r="F65" s="22">
        <f t="shared" si="3"/>
      </c>
      <c r="G65" s="22">
        <f t="shared" si="4"/>
        <v>97.07008527490282</v>
      </c>
      <c r="H65" s="41"/>
    </row>
    <row r="66" spans="1:7" ht="18.75">
      <c r="A66" s="26">
        <v>41035000</v>
      </c>
      <c r="B66" s="28" t="s">
        <v>156</v>
      </c>
      <c r="C66" s="25">
        <v>0</v>
      </c>
      <c r="D66" s="25">
        <v>1742834</v>
      </c>
      <c r="E66" s="55">
        <v>1691770.45</v>
      </c>
      <c r="F66" s="22">
        <f t="shared" si="3"/>
      </c>
      <c r="G66" s="22">
        <f t="shared" si="4"/>
        <v>97.07008527490282</v>
      </c>
    </row>
    <row r="67" spans="1:8" s="23" customFormat="1" ht="18.75">
      <c r="A67" s="11"/>
      <c r="B67" s="32" t="s">
        <v>159</v>
      </c>
      <c r="C67" s="33">
        <f>C58+C64</f>
        <v>2900170</v>
      </c>
      <c r="D67" s="33">
        <f>D58+D64</f>
        <v>4643004</v>
      </c>
      <c r="E67" s="56">
        <f>E58+E64</f>
        <v>6371806.069999999</v>
      </c>
      <c r="F67" s="60" t="s">
        <v>217</v>
      </c>
      <c r="G67" s="22">
        <f t="shared" si="4"/>
        <v>137.2345591345603</v>
      </c>
      <c r="H67" s="5"/>
    </row>
    <row r="68" spans="1:8" s="23" customFormat="1" ht="18.75">
      <c r="A68" s="11"/>
      <c r="B68" s="38" t="s">
        <v>160</v>
      </c>
      <c r="C68" s="33">
        <f>SUM(C67,C56)</f>
        <v>205609530</v>
      </c>
      <c r="D68" s="33">
        <f>SUM(D67,D56)</f>
        <v>253734119.06</v>
      </c>
      <c r="E68" s="56">
        <f>SUM(E67,E56)</f>
        <v>257254737.82999998</v>
      </c>
      <c r="F68" s="22">
        <f t="shared" si="3"/>
        <v>125.11810023105446</v>
      </c>
      <c r="G68" s="22">
        <f t="shared" si="4"/>
        <v>101.38752280656725</v>
      </c>
      <c r="H68" s="5"/>
    </row>
    <row r="69" spans="1:2" ht="18.75">
      <c r="A69" s="1"/>
      <c r="B69" s="51"/>
    </row>
    <row r="70" spans="1:2" ht="18.75">
      <c r="A70" s="1"/>
      <c r="B70" s="51"/>
    </row>
    <row r="71" spans="1:2" ht="18.75">
      <c r="A71" s="1"/>
      <c r="B71" s="51"/>
    </row>
    <row r="72" ht="18.75">
      <c r="A72" s="1"/>
    </row>
    <row r="73" ht="18.75">
      <c r="A73" s="1"/>
    </row>
    <row r="74" ht="18.75">
      <c r="A74" s="1"/>
    </row>
    <row r="75" ht="18.75">
      <c r="A75" s="1"/>
    </row>
    <row r="76" ht="18.75">
      <c r="A76" s="1"/>
    </row>
    <row r="77" ht="18.75">
      <c r="A77" s="1"/>
    </row>
    <row r="78" ht="18.75">
      <c r="A78" s="1"/>
    </row>
    <row r="79" ht="18.75">
      <c r="A79" s="1"/>
    </row>
    <row r="80" ht="18.75">
      <c r="A80" s="1"/>
    </row>
    <row r="81" ht="18.75">
      <c r="A81" s="1"/>
    </row>
    <row r="82" ht="18.75">
      <c r="A82" s="1"/>
    </row>
    <row r="83" ht="18.75">
      <c r="A83" s="1"/>
    </row>
    <row r="84" ht="18.75">
      <c r="A84" s="1"/>
    </row>
    <row r="85" ht="18.75">
      <c r="A85" s="1"/>
    </row>
    <row r="86" ht="18.75">
      <c r="A86" s="1"/>
    </row>
    <row r="87" ht="18.75">
      <c r="A87" s="1"/>
    </row>
    <row r="88" ht="18.75">
      <c r="A88" s="1"/>
    </row>
    <row r="89" ht="18.75">
      <c r="A89" s="1"/>
    </row>
    <row r="90" ht="18.75">
      <c r="A90" s="1"/>
    </row>
    <row r="91" ht="18.75">
      <c r="A91" s="1"/>
    </row>
    <row r="92" ht="18.75">
      <c r="A92" s="1"/>
    </row>
    <row r="93" ht="18.75">
      <c r="A93" s="1"/>
    </row>
    <row r="94" ht="18.75">
      <c r="A94" s="1"/>
    </row>
    <row r="95" ht="18.75">
      <c r="A95" s="1"/>
    </row>
    <row r="96" ht="18.75">
      <c r="A96" s="1"/>
    </row>
    <row r="97" ht="18.75">
      <c r="A97" s="1"/>
    </row>
    <row r="98" ht="18.75">
      <c r="A98" s="1"/>
    </row>
    <row r="99" ht="18.75">
      <c r="A99" s="1"/>
    </row>
    <row r="100" ht="18.75">
      <c r="A100" s="1"/>
    </row>
    <row r="101" ht="18.75">
      <c r="A101" s="1"/>
    </row>
    <row r="102" ht="18.75">
      <c r="A102" s="1"/>
    </row>
    <row r="103" ht="18.75">
      <c r="A103" s="1"/>
    </row>
    <row r="104" ht="18.75">
      <c r="A104" s="1"/>
    </row>
    <row r="105" ht="18.75">
      <c r="A105" s="1"/>
    </row>
    <row r="106" ht="18.75">
      <c r="A106" s="1"/>
    </row>
    <row r="107" ht="18.75">
      <c r="A107" s="1"/>
    </row>
    <row r="108" ht="18.75">
      <c r="A108" s="1"/>
    </row>
    <row r="109" ht="18.75">
      <c r="A109" s="1"/>
    </row>
    <row r="110" ht="18.75">
      <c r="A110" s="1"/>
    </row>
    <row r="111" ht="18.75">
      <c r="A111" s="1"/>
    </row>
    <row r="112" ht="18.75">
      <c r="A112" s="1"/>
    </row>
    <row r="113" ht="18.75">
      <c r="A113" s="1"/>
    </row>
    <row r="114" ht="18.75">
      <c r="A114" s="1"/>
    </row>
    <row r="115" ht="18.75">
      <c r="A115" s="1"/>
    </row>
    <row r="116" ht="18.75">
      <c r="A116" s="1"/>
    </row>
    <row r="117" ht="18.75">
      <c r="A117" s="1"/>
    </row>
    <row r="118" ht="18.75">
      <c r="A118" s="1"/>
    </row>
    <row r="119" ht="18.75">
      <c r="A119" s="1"/>
    </row>
    <row r="120" ht="18.75">
      <c r="A120" s="1"/>
    </row>
    <row r="121" ht="18.75">
      <c r="A121" s="1"/>
    </row>
    <row r="122" ht="18.75">
      <c r="A122" s="1"/>
    </row>
    <row r="123" ht="18.75">
      <c r="A123" s="1"/>
    </row>
    <row r="124" ht="18.75">
      <c r="A124" s="1"/>
    </row>
    <row r="125" ht="18.75">
      <c r="A125" s="1"/>
    </row>
    <row r="126" ht="18.75">
      <c r="A126" s="1"/>
    </row>
    <row r="127" ht="18.75">
      <c r="A127" s="1"/>
    </row>
  </sheetData>
  <sheetProtection/>
  <mergeCells count="3">
    <mergeCell ref="B7:D7"/>
    <mergeCell ref="B8:D8"/>
    <mergeCell ref="B9:D9"/>
  </mergeCells>
  <printOptions/>
  <pageMargins left="0.7874015748031497" right="0.1968503937007874" top="0.3937007874015748" bottom="0.3937007874015748" header="0" footer="0"/>
  <pageSetup fitToHeight="100" horizontalDpi="600" verticalDpi="600" orientation="landscape" paperSize="9" scale="56" r:id="rId1"/>
  <headerFooter alignWithMargins="0">
    <oddFooter>&amp;R&amp;P</oddFooter>
  </headerFooter>
  <rowBreaks count="1" manualBreakCount="1">
    <brk id="37" max="6" man="1"/>
  </rowBreaks>
</worksheet>
</file>

<file path=xl/worksheets/sheet2.xml><?xml version="1.0" encoding="utf-8"?>
<worksheet xmlns="http://schemas.openxmlformats.org/spreadsheetml/2006/main" xmlns:r="http://schemas.openxmlformats.org/officeDocument/2006/relationships">
  <dimension ref="A1:IL130"/>
  <sheetViews>
    <sheetView view="pageBreakPreview" zoomScale="50" zoomScaleNormal="50" zoomScaleSheetLayoutView="50" zoomScalePageLayoutView="0" workbookViewId="0" topLeftCell="B1">
      <pane xSplit="2" ySplit="3" topLeftCell="D105" activePane="bottomRight" state="frozen"/>
      <selection pane="topLeft" activeCell="B1" sqref="B1"/>
      <selection pane="topRight" activeCell="D1" sqref="D1"/>
      <selection pane="bottomLeft" activeCell="B4" sqref="B4"/>
      <selection pane="bottomRight" activeCell="I1" sqref="I1:K16384"/>
    </sheetView>
  </sheetViews>
  <sheetFormatPr defaultColWidth="9.00390625" defaultRowHeight="12.75"/>
  <cols>
    <col min="1" max="1" width="12.375" style="120" customWidth="1"/>
    <col min="2" max="2" width="172.25390625" style="125" customWidth="1"/>
    <col min="3" max="3" width="19.375" style="101" customWidth="1"/>
    <col min="4" max="4" width="23.875" style="101" customWidth="1"/>
    <col min="5" max="5" width="25.875" style="101" customWidth="1"/>
    <col min="6" max="6" width="24.75390625" style="101" customWidth="1"/>
    <col min="7" max="7" width="21.875" style="101" customWidth="1"/>
    <col min="8" max="8" width="5.25390625" style="63" customWidth="1"/>
    <col min="9" max="246" width="9.125" style="100" customWidth="1"/>
    <col min="247" max="16384" width="9.125" style="101" customWidth="1"/>
  </cols>
  <sheetData>
    <row r="1" spans="1:246" s="65" customFormat="1" ht="18.75">
      <c r="A1" s="61">
        <v>1</v>
      </c>
      <c r="B1" s="62">
        <v>2</v>
      </c>
      <c r="C1" s="61">
        <v>3</v>
      </c>
      <c r="D1" s="62">
        <v>4</v>
      </c>
      <c r="E1" s="61">
        <v>5</v>
      </c>
      <c r="F1" s="61">
        <v>6</v>
      </c>
      <c r="G1" s="61">
        <v>7</v>
      </c>
      <c r="H1" s="63"/>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row>
    <row r="2" spans="1:246" s="68" customFormat="1" ht="30.75" customHeight="1">
      <c r="A2" s="129" t="s">
        <v>2</v>
      </c>
      <c r="B2" s="130"/>
      <c r="C2" s="130"/>
      <c r="D2" s="130"/>
      <c r="E2" s="130"/>
      <c r="F2" s="130"/>
      <c r="G2" s="131"/>
      <c r="H2" s="66"/>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row>
    <row r="3" spans="1:246" s="70" customFormat="1" ht="28.5" customHeight="1">
      <c r="A3" s="132" t="s">
        <v>0</v>
      </c>
      <c r="B3" s="133"/>
      <c r="C3" s="133"/>
      <c r="D3" s="133"/>
      <c r="E3" s="133"/>
      <c r="F3" s="133"/>
      <c r="G3" s="134"/>
      <c r="H3" s="66"/>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row>
    <row r="4" spans="1:246" s="77" customFormat="1" ht="27" customHeight="1">
      <c r="A4" s="71" t="s">
        <v>3</v>
      </c>
      <c r="B4" s="72" t="s">
        <v>4</v>
      </c>
      <c r="C4" s="73">
        <v>1413485</v>
      </c>
      <c r="D4" s="74">
        <v>2145993</v>
      </c>
      <c r="E4" s="74">
        <v>1878734.24</v>
      </c>
      <c r="F4" s="75">
        <f>SUM(E4/C4*100)</f>
        <v>132.9150461448123</v>
      </c>
      <c r="G4" s="75">
        <f>SUM(E4/D4*100)</f>
        <v>87.54614949815773</v>
      </c>
      <c r="H4" s="63"/>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76"/>
      <c r="FE4" s="76"/>
      <c r="FF4" s="76"/>
      <c r="FG4" s="76"/>
      <c r="FH4" s="76"/>
      <c r="FI4" s="76"/>
      <c r="FJ4" s="76"/>
      <c r="FK4" s="76"/>
      <c r="FL4" s="76"/>
      <c r="FM4" s="76"/>
      <c r="FN4" s="76"/>
      <c r="FO4" s="76"/>
      <c r="FP4" s="76"/>
      <c r="FQ4" s="76"/>
      <c r="FR4" s="76"/>
      <c r="FS4" s="76"/>
      <c r="FT4" s="76"/>
      <c r="FU4" s="76"/>
      <c r="FV4" s="76"/>
      <c r="FW4" s="76"/>
      <c r="FX4" s="76"/>
      <c r="FY4" s="76"/>
      <c r="FZ4" s="76"/>
      <c r="GA4" s="76"/>
      <c r="GB4" s="76"/>
      <c r="GC4" s="76"/>
      <c r="GD4" s="76"/>
      <c r="GE4" s="76"/>
      <c r="GF4" s="76"/>
      <c r="GG4" s="76"/>
      <c r="GH4" s="76"/>
      <c r="GI4" s="76"/>
      <c r="GJ4" s="76"/>
      <c r="GK4" s="76"/>
      <c r="GL4" s="76"/>
      <c r="GM4" s="76"/>
      <c r="GN4" s="76"/>
      <c r="GO4" s="76"/>
      <c r="GP4" s="76"/>
      <c r="GQ4" s="76"/>
      <c r="GR4" s="76"/>
      <c r="GS4" s="76"/>
      <c r="GT4" s="76"/>
      <c r="GU4" s="76"/>
      <c r="GV4" s="76"/>
      <c r="GW4" s="76"/>
      <c r="GX4" s="76"/>
      <c r="GY4" s="76"/>
      <c r="GZ4" s="76"/>
      <c r="HA4" s="76"/>
      <c r="HB4" s="76"/>
      <c r="HC4" s="76"/>
      <c r="HD4" s="76"/>
      <c r="HE4" s="76"/>
      <c r="HF4" s="76"/>
      <c r="HG4" s="76"/>
      <c r="HH4" s="76"/>
      <c r="HI4" s="76"/>
      <c r="HJ4" s="76"/>
      <c r="HK4" s="76"/>
      <c r="HL4" s="76"/>
      <c r="HM4" s="76"/>
      <c r="HN4" s="76"/>
      <c r="HO4" s="76"/>
      <c r="HP4" s="76"/>
      <c r="HQ4" s="76"/>
      <c r="HR4" s="76"/>
      <c r="HS4" s="76"/>
      <c r="HT4" s="76"/>
      <c r="HU4" s="76"/>
      <c r="HV4" s="76"/>
      <c r="HW4" s="76"/>
      <c r="HX4" s="76"/>
      <c r="HY4" s="76"/>
      <c r="HZ4" s="76"/>
      <c r="IA4" s="76"/>
      <c r="IB4" s="76"/>
      <c r="IC4" s="76"/>
      <c r="ID4" s="76"/>
      <c r="IE4" s="76"/>
      <c r="IF4" s="76"/>
      <c r="IG4" s="76"/>
      <c r="IH4" s="76"/>
      <c r="II4" s="76"/>
      <c r="IJ4" s="76"/>
      <c r="IK4" s="76"/>
      <c r="IL4" s="76"/>
    </row>
    <row r="5" spans="1:246" s="77" customFormat="1" ht="22.5" customHeight="1">
      <c r="A5" s="78" t="s">
        <v>5</v>
      </c>
      <c r="B5" s="79" t="s">
        <v>6</v>
      </c>
      <c r="C5" s="80">
        <f>SUM(C6:C13)</f>
        <v>69229225</v>
      </c>
      <c r="D5" s="80">
        <f>SUM(D6:D13)</f>
        <v>79269577</v>
      </c>
      <c r="E5" s="80">
        <f>SUM(E6:E13)</f>
        <v>78479184.52000001</v>
      </c>
      <c r="F5" s="81">
        <f aca="true" t="shared" si="0" ref="F5:F57">SUM(E5/C5*100)</f>
        <v>113.36135067234974</v>
      </c>
      <c r="G5" s="81">
        <f aca="true" t="shared" si="1" ref="G5:G68">SUM(E5/D5*100)</f>
        <v>99.00290564184543</v>
      </c>
      <c r="H5" s="63"/>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c r="IF5" s="76"/>
      <c r="IG5" s="76"/>
      <c r="IH5" s="76"/>
      <c r="II5" s="76"/>
      <c r="IJ5" s="76"/>
      <c r="IK5" s="76"/>
      <c r="IL5" s="76"/>
    </row>
    <row r="6" spans="1:246" s="77" customFormat="1" ht="24.75" customHeight="1">
      <c r="A6" s="82" t="s">
        <v>7</v>
      </c>
      <c r="B6" s="83" t="s">
        <v>190</v>
      </c>
      <c r="C6" s="84">
        <v>66132331</v>
      </c>
      <c r="D6" s="85">
        <v>75687182</v>
      </c>
      <c r="E6" s="85">
        <v>74922660.31</v>
      </c>
      <c r="F6" s="86">
        <f t="shared" si="0"/>
        <v>113.29203005108046</v>
      </c>
      <c r="G6" s="86">
        <f t="shared" si="1"/>
        <v>98.98989277999544</v>
      </c>
      <c r="H6" s="63"/>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row>
    <row r="7" spans="1:246" s="77" customFormat="1" ht="25.5" customHeight="1">
      <c r="A7" s="82" t="s">
        <v>8</v>
      </c>
      <c r="B7" s="83" t="s">
        <v>191</v>
      </c>
      <c r="C7" s="84">
        <v>663400</v>
      </c>
      <c r="D7" s="85">
        <v>815860</v>
      </c>
      <c r="E7" s="85">
        <v>801291.06</v>
      </c>
      <c r="F7" s="86">
        <f aca="true" t="shared" si="2" ref="F7:F13">SUM(E7/C7*100)</f>
        <v>120.78550798914682</v>
      </c>
      <c r="G7" s="86">
        <f aca="true" t="shared" si="3" ref="G7:G13">SUM(E7/D7*100)</f>
        <v>98.21428431348517</v>
      </c>
      <c r="H7" s="63"/>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row>
    <row r="8" spans="1:246" s="77" customFormat="1" ht="25.5" customHeight="1">
      <c r="A8" s="82" t="s">
        <v>9</v>
      </c>
      <c r="B8" s="83" t="s">
        <v>10</v>
      </c>
      <c r="C8" s="84">
        <v>729133</v>
      </c>
      <c r="D8" s="85">
        <v>786483</v>
      </c>
      <c r="E8" s="85">
        <v>785780.14</v>
      </c>
      <c r="F8" s="86">
        <f t="shared" si="2"/>
        <v>107.76910933944836</v>
      </c>
      <c r="G8" s="86">
        <f t="shared" si="3"/>
        <v>99.91063252479711</v>
      </c>
      <c r="H8" s="63"/>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row>
    <row r="9" spans="1:246" s="77" customFormat="1" ht="25.5" customHeight="1">
      <c r="A9" s="82" t="s">
        <v>11</v>
      </c>
      <c r="B9" s="83" t="s">
        <v>192</v>
      </c>
      <c r="C9" s="84">
        <v>817754</v>
      </c>
      <c r="D9" s="85">
        <v>897629</v>
      </c>
      <c r="E9" s="85">
        <v>892461.64</v>
      </c>
      <c r="F9" s="86">
        <f t="shared" si="2"/>
        <v>109.13571073941553</v>
      </c>
      <c r="G9" s="86">
        <f t="shared" si="3"/>
        <v>99.42433232437901</v>
      </c>
      <c r="H9" s="63"/>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row>
    <row r="10" spans="1:246" s="77" customFormat="1" ht="25.5" customHeight="1">
      <c r="A10" s="82" t="s">
        <v>12</v>
      </c>
      <c r="B10" s="83" t="s">
        <v>193</v>
      </c>
      <c r="C10" s="84">
        <v>615830</v>
      </c>
      <c r="D10" s="85">
        <v>789253</v>
      </c>
      <c r="E10" s="85">
        <v>784923.62</v>
      </c>
      <c r="F10" s="86">
        <f t="shared" si="2"/>
        <v>127.45784063783836</v>
      </c>
      <c r="G10" s="86">
        <f t="shared" si="3"/>
        <v>99.45145853104138</v>
      </c>
      <c r="H10" s="63"/>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c r="IF10" s="76"/>
      <c r="IG10" s="76"/>
      <c r="IH10" s="76"/>
      <c r="II10" s="76"/>
      <c r="IJ10" s="76"/>
      <c r="IK10" s="76"/>
      <c r="IL10" s="76"/>
    </row>
    <row r="11" spans="1:246" s="77" customFormat="1" ht="25.5" customHeight="1">
      <c r="A11" s="82" t="s">
        <v>13</v>
      </c>
      <c r="B11" s="83" t="s">
        <v>14</v>
      </c>
      <c r="C11" s="84">
        <v>236387</v>
      </c>
      <c r="D11" s="85">
        <v>241881</v>
      </c>
      <c r="E11" s="85">
        <v>241691.9</v>
      </c>
      <c r="F11" s="86">
        <f t="shared" si="2"/>
        <v>102.24415894275066</v>
      </c>
      <c r="G11" s="86">
        <f t="shared" si="3"/>
        <v>99.92182106076955</v>
      </c>
      <c r="H11" s="63"/>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c r="IF11" s="76"/>
      <c r="IG11" s="76"/>
      <c r="IH11" s="76"/>
      <c r="II11" s="76"/>
      <c r="IJ11" s="76"/>
      <c r="IK11" s="76"/>
      <c r="IL11" s="76"/>
    </row>
    <row r="12" spans="1:246" s="77" customFormat="1" ht="25.5" customHeight="1">
      <c r="A12" s="82" t="s">
        <v>242</v>
      </c>
      <c r="B12" s="83" t="s">
        <v>243</v>
      </c>
      <c r="C12" s="84"/>
      <c r="D12" s="85">
        <v>13279</v>
      </c>
      <c r="E12" s="85">
        <v>12365.85</v>
      </c>
      <c r="F12" s="86"/>
      <c r="G12" s="86">
        <f t="shared" si="3"/>
        <v>93.12335266209806</v>
      </c>
      <c r="H12" s="63"/>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c r="IF12" s="76"/>
      <c r="IG12" s="76"/>
      <c r="IH12" s="76"/>
      <c r="II12" s="76"/>
      <c r="IJ12" s="76"/>
      <c r="IK12" s="76"/>
      <c r="IL12" s="76"/>
    </row>
    <row r="13" spans="1:246" s="77" customFormat="1" ht="30" customHeight="1">
      <c r="A13" s="82" t="s">
        <v>15</v>
      </c>
      <c r="B13" s="83" t="s">
        <v>194</v>
      </c>
      <c r="C13" s="84">
        <v>34390</v>
      </c>
      <c r="D13" s="85">
        <v>38010</v>
      </c>
      <c r="E13" s="85">
        <v>38010</v>
      </c>
      <c r="F13" s="86">
        <f t="shared" si="2"/>
        <v>110.5263157894737</v>
      </c>
      <c r="G13" s="86">
        <f t="shared" si="3"/>
        <v>100</v>
      </c>
      <c r="H13" s="63"/>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c r="IF13" s="76"/>
      <c r="IG13" s="76"/>
      <c r="IH13" s="76"/>
      <c r="II13" s="76"/>
      <c r="IJ13" s="76"/>
      <c r="IK13" s="76"/>
      <c r="IL13" s="76"/>
    </row>
    <row r="14" spans="1:246" s="77" customFormat="1" ht="27.75" customHeight="1">
      <c r="A14" s="78" t="s">
        <v>16</v>
      </c>
      <c r="B14" s="79" t="s">
        <v>17</v>
      </c>
      <c r="C14" s="80">
        <f>SUM(C15:C18)</f>
        <v>41243328</v>
      </c>
      <c r="D14" s="80">
        <f>SUM(D15:D18)</f>
        <v>47598463</v>
      </c>
      <c r="E14" s="80">
        <f>SUM(E15:E18)</f>
        <v>47259516.75</v>
      </c>
      <c r="F14" s="81">
        <f t="shared" si="0"/>
        <v>114.5870593905516</v>
      </c>
      <c r="G14" s="81">
        <f t="shared" si="1"/>
        <v>99.28790505273248</v>
      </c>
      <c r="H14" s="63"/>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c r="IF14" s="76"/>
      <c r="IG14" s="76"/>
      <c r="IH14" s="76"/>
      <c r="II14" s="76"/>
      <c r="IJ14" s="76"/>
      <c r="IK14" s="76"/>
      <c r="IL14" s="76"/>
    </row>
    <row r="15" spans="1:246" s="77" customFormat="1" ht="24" customHeight="1">
      <c r="A15" s="82" t="s">
        <v>18</v>
      </c>
      <c r="B15" s="87" t="s">
        <v>19</v>
      </c>
      <c r="C15" s="84">
        <v>27928003</v>
      </c>
      <c r="D15" s="85">
        <v>33654042</v>
      </c>
      <c r="E15" s="85">
        <v>33576043.54</v>
      </c>
      <c r="F15" s="86">
        <f t="shared" si="0"/>
        <v>120.22357466804911</v>
      </c>
      <c r="G15" s="86">
        <f t="shared" si="1"/>
        <v>99.76823449617136</v>
      </c>
      <c r="H15" s="63"/>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c r="IF15" s="76"/>
      <c r="IG15" s="76"/>
      <c r="IH15" s="76"/>
      <c r="II15" s="76"/>
      <c r="IJ15" s="76"/>
      <c r="IK15" s="76"/>
      <c r="IL15" s="76"/>
    </row>
    <row r="16" spans="1:246" s="77" customFormat="1" ht="24" customHeight="1">
      <c r="A16" s="82" t="s">
        <v>189</v>
      </c>
      <c r="B16" s="83" t="s">
        <v>195</v>
      </c>
      <c r="C16" s="84">
        <v>12573625</v>
      </c>
      <c r="D16" s="85">
        <v>13202721</v>
      </c>
      <c r="E16" s="85">
        <v>12941779.18</v>
      </c>
      <c r="F16" s="86">
        <f t="shared" si="0"/>
        <v>102.92798759307678</v>
      </c>
      <c r="G16" s="86">
        <f t="shared" si="1"/>
        <v>98.02357544327415</v>
      </c>
      <c r="H16" s="63"/>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c r="IF16" s="76"/>
      <c r="IG16" s="76"/>
      <c r="IH16" s="76"/>
      <c r="II16" s="76"/>
      <c r="IJ16" s="76"/>
      <c r="IK16" s="76"/>
      <c r="IL16" s="76"/>
    </row>
    <row r="17" spans="1:246" s="77" customFormat="1" ht="24" customHeight="1">
      <c r="A17" s="82" t="s">
        <v>20</v>
      </c>
      <c r="B17" s="87" t="s">
        <v>21</v>
      </c>
      <c r="C17" s="84">
        <v>25000</v>
      </c>
      <c r="D17" s="85">
        <v>25000</v>
      </c>
      <c r="E17" s="85">
        <v>25000</v>
      </c>
      <c r="F17" s="86">
        <f t="shared" si="0"/>
        <v>100</v>
      </c>
      <c r="G17" s="86">
        <f t="shared" si="1"/>
        <v>100</v>
      </c>
      <c r="H17" s="63"/>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row>
    <row r="18" spans="1:246" s="77" customFormat="1" ht="24" customHeight="1">
      <c r="A18" s="82" t="s">
        <v>22</v>
      </c>
      <c r="B18" s="87" t="s">
        <v>23</v>
      </c>
      <c r="C18" s="84">
        <v>716700</v>
      </c>
      <c r="D18" s="85">
        <v>716700</v>
      </c>
      <c r="E18" s="85">
        <v>716694.03</v>
      </c>
      <c r="F18" s="86">
        <f t="shared" si="0"/>
        <v>99.99916701548766</v>
      </c>
      <c r="G18" s="86">
        <f t="shared" si="1"/>
        <v>99.99916701548766</v>
      </c>
      <c r="H18" s="63"/>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row>
    <row r="19" spans="1:246" s="77" customFormat="1" ht="27.75" customHeight="1">
      <c r="A19" s="78" t="s">
        <v>24</v>
      </c>
      <c r="B19" s="79" t="s">
        <v>25</v>
      </c>
      <c r="C19" s="80">
        <f>SUM(C20:C57)</f>
        <v>70816211</v>
      </c>
      <c r="D19" s="80">
        <f>SUM(D20:D57)</f>
        <v>91466542.20000002</v>
      </c>
      <c r="E19" s="80">
        <f>SUM(E20:E57)</f>
        <v>91378326.36000001</v>
      </c>
      <c r="F19" s="81">
        <f t="shared" si="0"/>
        <v>129.03588750321592</v>
      </c>
      <c r="G19" s="81">
        <f t="shared" si="1"/>
        <v>99.90355397954465</v>
      </c>
      <c r="H19" s="63"/>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76"/>
      <c r="FE19" s="76"/>
      <c r="FF19" s="76"/>
      <c r="FG19" s="76"/>
      <c r="FH19" s="76"/>
      <c r="FI19" s="76"/>
      <c r="FJ19" s="76"/>
      <c r="FK19" s="76"/>
      <c r="FL19" s="76"/>
      <c r="FM19" s="76"/>
      <c r="FN19" s="76"/>
      <c r="FO19" s="76"/>
      <c r="FP19" s="76"/>
      <c r="FQ19" s="76"/>
      <c r="FR19" s="76"/>
      <c r="FS19" s="76"/>
      <c r="FT19" s="76"/>
      <c r="FU19" s="76"/>
      <c r="FV19" s="76"/>
      <c r="FW19" s="76"/>
      <c r="FX19" s="76"/>
      <c r="FY19" s="76"/>
      <c r="FZ19" s="76"/>
      <c r="GA19" s="76"/>
      <c r="GB19" s="76"/>
      <c r="GC19" s="76"/>
      <c r="GD19" s="76"/>
      <c r="GE19" s="76"/>
      <c r="GF19" s="76"/>
      <c r="GG19" s="76"/>
      <c r="GH19" s="76"/>
      <c r="GI19" s="76"/>
      <c r="GJ19" s="76"/>
      <c r="GK19" s="76"/>
      <c r="GL19" s="76"/>
      <c r="GM19" s="76"/>
      <c r="GN19" s="76"/>
      <c r="GO19" s="76"/>
      <c r="GP19" s="76"/>
      <c r="GQ19" s="76"/>
      <c r="GR19" s="76"/>
      <c r="GS19" s="76"/>
      <c r="GT19" s="76"/>
      <c r="GU19" s="76"/>
      <c r="GV19" s="76"/>
      <c r="GW19" s="76"/>
      <c r="GX19" s="76"/>
      <c r="GY19" s="76"/>
      <c r="GZ19" s="76"/>
      <c r="HA19" s="76"/>
      <c r="HB19" s="76"/>
      <c r="HC19" s="76"/>
      <c r="HD19" s="76"/>
      <c r="HE19" s="76"/>
      <c r="HF19" s="76"/>
      <c r="HG19" s="76"/>
      <c r="HH19" s="76"/>
      <c r="HI19" s="76"/>
      <c r="HJ19" s="76"/>
      <c r="HK19" s="76"/>
      <c r="HL19" s="76"/>
      <c r="HM19" s="76"/>
      <c r="HN19" s="76"/>
      <c r="HO19" s="76"/>
      <c r="HP19" s="76"/>
      <c r="HQ19" s="76"/>
      <c r="HR19" s="76"/>
      <c r="HS19" s="76"/>
      <c r="HT19" s="76"/>
      <c r="HU19" s="76"/>
      <c r="HV19" s="76"/>
      <c r="HW19" s="76"/>
      <c r="HX19" s="76"/>
      <c r="HY19" s="76"/>
      <c r="HZ19" s="76"/>
      <c r="IA19" s="76"/>
      <c r="IB19" s="76"/>
      <c r="IC19" s="76"/>
      <c r="ID19" s="76"/>
      <c r="IE19" s="76"/>
      <c r="IF19" s="76"/>
      <c r="IG19" s="76"/>
      <c r="IH19" s="76"/>
      <c r="II19" s="76"/>
      <c r="IJ19" s="76"/>
      <c r="IK19" s="76"/>
      <c r="IL19" s="76"/>
    </row>
    <row r="20" spans="1:246" s="77" customFormat="1" ht="44.25" customHeight="1">
      <c r="A20" s="82" t="s">
        <v>26</v>
      </c>
      <c r="B20" s="87" t="s">
        <v>27</v>
      </c>
      <c r="C20" s="84">
        <v>6110000</v>
      </c>
      <c r="D20" s="85">
        <v>6386416.55</v>
      </c>
      <c r="E20" s="85">
        <v>6386416.55</v>
      </c>
      <c r="F20" s="86">
        <f t="shared" si="0"/>
        <v>104.5240024549918</v>
      </c>
      <c r="G20" s="86">
        <f t="shared" si="1"/>
        <v>100</v>
      </c>
      <c r="H20" s="63"/>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76"/>
      <c r="FE20" s="76"/>
      <c r="FF20" s="76"/>
      <c r="FG20" s="76"/>
      <c r="FH20" s="76"/>
      <c r="FI20" s="76"/>
      <c r="FJ20" s="76"/>
      <c r="FK20" s="76"/>
      <c r="FL20" s="76"/>
      <c r="FM20" s="76"/>
      <c r="FN20" s="76"/>
      <c r="FO20" s="76"/>
      <c r="FP20" s="76"/>
      <c r="FQ20" s="76"/>
      <c r="FR20" s="76"/>
      <c r="FS20" s="76"/>
      <c r="FT20" s="76"/>
      <c r="FU20" s="76"/>
      <c r="FV20" s="76"/>
      <c r="FW20" s="76"/>
      <c r="FX20" s="76"/>
      <c r="FY20" s="76"/>
      <c r="FZ20" s="76"/>
      <c r="GA20" s="76"/>
      <c r="GB20" s="76"/>
      <c r="GC20" s="76"/>
      <c r="GD20" s="76"/>
      <c r="GE20" s="76"/>
      <c r="GF20" s="76"/>
      <c r="GG20" s="76"/>
      <c r="GH20" s="76"/>
      <c r="GI20" s="76"/>
      <c r="GJ20" s="76"/>
      <c r="GK20" s="76"/>
      <c r="GL20" s="76"/>
      <c r="GM20" s="76"/>
      <c r="GN20" s="76"/>
      <c r="GO20" s="76"/>
      <c r="GP20" s="76"/>
      <c r="GQ20" s="76"/>
      <c r="GR20" s="76"/>
      <c r="GS20" s="76"/>
      <c r="GT20" s="76"/>
      <c r="GU20" s="76"/>
      <c r="GV20" s="76"/>
      <c r="GW20" s="76"/>
      <c r="GX20" s="76"/>
      <c r="GY20" s="76"/>
      <c r="GZ20" s="76"/>
      <c r="HA20" s="76"/>
      <c r="HB20" s="76"/>
      <c r="HC20" s="76"/>
      <c r="HD20" s="76"/>
      <c r="HE20" s="76"/>
      <c r="HF20" s="76"/>
      <c r="HG20" s="76"/>
      <c r="HH20" s="76"/>
      <c r="HI20" s="76"/>
      <c r="HJ20" s="76"/>
      <c r="HK20" s="76"/>
      <c r="HL20" s="76"/>
      <c r="HM20" s="76"/>
      <c r="HN20" s="76"/>
      <c r="HO20" s="76"/>
      <c r="HP20" s="76"/>
      <c r="HQ20" s="76"/>
      <c r="HR20" s="76"/>
      <c r="HS20" s="76"/>
      <c r="HT20" s="76"/>
      <c r="HU20" s="76"/>
      <c r="HV20" s="76"/>
      <c r="HW20" s="76"/>
      <c r="HX20" s="76"/>
      <c r="HY20" s="76"/>
      <c r="HZ20" s="76"/>
      <c r="IA20" s="76"/>
      <c r="IB20" s="76"/>
      <c r="IC20" s="76"/>
      <c r="ID20" s="76"/>
      <c r="IE20" s="76"/>
      <c r="IF20" s="76"/>
      <c r="IG20" s="76"/>
      <c r="IH20" s="76"/>
      <c r="II20" s="76"/>
      <c r="IJ20" s="76"/>
      <c r="IK20" s="76"/>
      <c r="IL20" s="76"/>
    </row>
    <row r="21" spans="1:246" s="77" customFormat="1" ht="42" customHeight="1">
      <c r="A21" s="88" t="s">
        <v>28</v>
      </c>
      <c r="B21" s="89" t="s">
        <v>29</v>
      </c>
      <c r="C21" s="84">
        <v>565100</v>
      </c>
      <c r="D21" s="90">
        <v>474289.6</v>
      </c>
      <c r="E21" s="90">
        <v>474289.6</v>
      </c>
      <c r="F21" s="86">
        <f t="shared" si="0"/>
        <v>83.93020704300123</v>
      </c>
      <c r="G21" s="86">
        <f t="shared" si="1"/>
        <v>100</v>
      </c>
      <c r="H21" s="63"/>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76"/>
      <c r="FE21" s="76"/>
      <c r="FF21" s="76"/>
      <c r="FG21" s="76"/>
      <c r="FH21" s="76"/>
      <c r="FI21" s="76"/>
      <c r="FJ21" s="76"/>
      <c r="FK21" s="76"/>
      <c r="FL21" s="76"/>
      <c r="FM21" s="76"/>
      <c r="FN21" s="76"/>
      <c r="FO21" s="76"/>
      <c r="FP21" s="76"/>
      <c r="FQ21" s="76"/>
      <c r="FR21" s="76"/>
      <c r="FS21" s="76"/>
      <c r="FT21" s="76"/>
      <c r="FU21" s="76"/>
      <c r="FV21" s="76"/>
      <c r="FW21" s="76"/>
      <c r="FX21" s="76"/>
      <c r="FY21" s="76"/>
      <c r="FZ21" s="76"/>
      <c r="GA21" s="76"/>
      <c r="GB21" s="76"/>
      <c r="GC21" s="76"/>
      <c r="GD21" s="76"/>
      <c r="GE21" s="76"/>
      <c r="GF21" s="76"/>
      <c r="GG21" s="76"/>
      <c r="GH21" s="76"/>
      <c r="GI21" s="76"/>
      <c r="GJ21" s="76"/>
      <c r="GK21" s="76"/>
      <c r="GL21" s="76"/>
      <c r="GM21" s="76"/>
      <c r="GN21" s="76"/>
      <c r="GO21" s="76"/>
      <c r="GP21" s="76"/>
      <c r="GQ21" s="76"/>
      <c r="GR21" s="76"/>
      <c r="GS21" s="76"/>
      <c r="GT21" s="76"/>
      <c r="GU21" s="76"/>
      <c r="GV21" s="76"/>
      <c r="GW21" s="76"/>
      <c r="GX21" s="76"/>
      <c r="GY21" s="76"/>
      <c r="GZ21" s="76"/>
      <c r="HA21" s="76"/>
      <c r="HB21" s="76"/>
      <c r="HC21" s="76"/>
      <c r="HD21" s="76"/>
      <c r="HE21" s="76"/>
      <c r="HF21" s="76"/>
      <c r="HG21" s="76"/>
      <c r="HH21" s="76"/>
      <c r="HI21" s="76"/>
      <c r="HJ21" s="76"/>
      <c r="HK21" s="76"/>
      <c r="HL21" s="76"/>
      <c r="HM21" s="76"/>
      <c r="HN21" s="76"/>
      <c r="HO21" s="76"/>
      <c r="HP21" s="76"/>
      <c r="HQ21" s="76"/>
      <c r="HR21" s="76"/>
      <c r="HS21" s="76"/>
      <c r="HT21" s="76"/>
      <c r="HU21" s="76"/>
      <c r="HV21" s="76"/>
      <c r="HW21" s="76"/>
      <c r="HX21" s="76"/>
      <c r="HY21" s="76"/>
      <c r="HZ21" s="76"/>
      <c r="IA21" s="76"/>
      <c r="IB21" s="76"/>
      <c r="IC21" s="76"/>
      <c r="ID21" s="76"/>
      <c r="IE21" s="76"/>
      <c r="IF21" s="76"/>
      <c r="IG21" s="76"/>
      <c r="IH21" s="76"/>
      <c r="II21" s="76"/>
      <c r="IJ21" s="76"/>
      <c r="IK21" s="76"/>
      <c r="IL21" s="76"/>
    </row>
    <row r="22" spans="1:246" s="92" customFormat="1" ht="42" customHeight="1">
      <c r="A22" s="82" t="s">
        <v>30</v>
      </c>
      <c r="B22" s="91" t="s">
        <v>31</v>
      </c>
      <c r="C22" s="84">
        <v>50000</v>
      </c>
      <c r="D22" s="85">
        <v>28890</v>
      </c>
      <c r="E22" s="85">
        <v>28890</v>
      </c>
      <c r="F22" s="86">
        <f t="shared" si="0"/>
        <v>57.78</v>
      </c>
      <c r="G22" s="86">
        <f t="shared" si="1"/>
        <v>100</v>
      </c>
      <c r="H22" s="63"/>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76"/>
      <c r="FE22" s="76"/>
      <c r="FF22" s="76"/>
      <c r="FG22" s="76"/>
      <c r="FH22" s="76"/>
      <c r="FI22" s="76"/>
      <c r="FJ22" s="76"/>
      <c r="FK22" s="76"/>
      <c r="FL22" s="76"/>
      <c r="FM22" s="76"/>
      <c r="FN22" s="76"/>
      <c r="FO22" s="76"/>
      <c r="FP22" s="76"/>
      <c r="FQ22" s="76"/>
      <c r="FR22" s="76"/>
      <c r="FS22" s="76"/>
      <c r="FT22" s="76"/>
      <c r="FU22" s="76"/>
      <c r="FV22" s="76"/>
      <c r="FW22" s="76"/>
      <c r="FX22" s="76"/>
      <c r="FY22" s="76"/>
      <c r="FZ22" s="76"/>
      <c r="GA22" s="76"/>
      <c r="GB22" s="76"/>
      <c r="GC22" s="76"/>
      <c r="GD22" s="76"/>
      <c r="GE22" s="76"/>
      <c r="GF22" s="76"/>
      <c r="GG22" s="76"/>
      <c r="GH22" s="76"/>
      <c r="GI22" s="76"/>
      <c r="GJ22" s="76"/>
      <c r="GK22" s="76"/>
      <c r="GL22" s="76"/>
      <c r="GM22" s="76"/>
      <c r="GN22" s="76"/>
      <c r="GO22" s="76"/>
      <c r="GP22" s="76"/>
      <c r="GQ22" s="76"/>
      <c r="GR22" s="76"/>
      <c r="GS22" s="76"/>
      <c r="GT22" s="76"/>
      <c r="GU22" s="76"/>
      <c r="GV22" s="76"/>
      <c r="GW22" s="76"/>
      <c r="GX22" s="76"/>
      <c r="GY22" s="76"/>
      <c r="GZ22" s="76"/>
      <c r="HA22" s="76"/>
      <c r="HB22" s="76"/>
      <c r="HC22" s="76"/>
      <c r="HD22" s="76"/>
      <c r="HE22" s="76"/>
      <c r="HF22" s="76"/>
      <c r="HG22" s="76"/>
      <c r="HH22" s="76"/>
      <c r="HI22" s="76"/>
      <c r="HJ22" s="76"/>
      <c r="HK22" s="76"/>
      <c r="HL22" s="76"/>
      <c r="HM22" s="76"/>
      <c r="HN22" s="76"/>
      <c r="HO22" s="76"/>
      <c r="HP22" s="76"/>
      <c r="HQ22" s="76"/>
      <c r="HR22" s="76"/>
      <c r="HS22" s="76"/>
      <c r="HT22" s="76"/>
      <c r="HU22" s="76"/>
      <c r="HV22" s="76"/>
      <c r="HW22" s="76"/>
      <c r="HX22" s="76"/>
      <c r="HY22" s="76"/>
      <c r="HZ22" s="76"/>
      <c r="IA22" s="76"/>
      <c r="IB22" s="76"/>
      <c r="IC22" s="76"/>
      <c r="ID22" s="76"/>
      <c r="IE22" s="76"/>
      <c r="IF22" s="76"/>
      <c r="IG22" s="76"/>
      <c r="IH22" s="76"/>
      <c r="II22" s="76"/>
      <c r="IJ22" s="76"/>
      <c r="IK22" s="76"/>
      <c r="IL22" s="76"/>
    </row>
    <row r="23" spans="1:246" s="92" customFormat="1" ht="195" customHeight="1">
      <c r="A23" s="82" t="s">
        <v>32</v>
      </c>
      <c r="B23" s="93" t="s">
        <v>33</v>
      </c>
      <c r="C23" s="94">
        <v>710000</v>
      </c>
      <c r="D23" s="85">
        <v>588097.53</v>
      </c>
      <c r="E23" s="85">
        <v>588097.48</v>
      </c>
      <c r="F23" s="86">
        <f t="shared" si="0"/>
        <v>82.83063098591549</v>
      </c>
      <c r="G23" s="86">
        <f t="shared" si="1"/>
        <v>99.99999149800884</v>
      </c>
      <c r="H23" s="63"/>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76"/>
      <c r="FE23" s="76"/>
      <c r="FF23" s="76"/>
      <c r="FG23" s="76"/>
      <c r="FH23" s="76"/>
      <c r="FI23" s="76"/>
      <c r="FJ23" s="76"/>
      <c r="FK23" s="76"/>
      <c r="FL23" s="76"/>
      <c r="FM23" s="76"/>
      <c r="FN23" s="76"/>
      <c r="FO23" s="76"/>
      <c r="FP23" s="76"/>
      <c r="FQ23" s="76"/>
      <c r="FR23" s="76"/>
      <c r="FS23" s="76"/>
      <c r="FT23" s="76"/>
      <c r="FU23" s="76"/>
      <c r="FV23" s="76"/>
      <c r="FW23" s="76"/>
      <c r="FX23" s="76"/>
      <c r="FY23" s="76"/>
      <c r="FZ23" s="76"/>
      <c r="GA23" s="76"/>
      <c r="GB23" s="76"/>
      <c r="GC23" s="76"/>
      <c r="GD23" s="76"/>
      <c r="GE23" s="76"/>
      <c r="GF23" s="76"/>
      <c r="GG23" s="76"/>
      <c r="GH23" s="76"/>
      <c r="GI23" s="76"/>
      <c r="GJ23" s="76"/>
      <c r="GK23" s="76"/>
      <c r="GL23" s="76"/>
      <c r="GM23" s="76"/>
      <c r="GN23" s="76"/>
      <c r="GO23" s="76"/>
      <c r="GP23" s="76"/>
      <c r="GQ23" s="76"/>
      <c r="GR23" s="76"/>
      <c r="GS23" s="76"/>
      <c r="GT23" s="76"/>
      <c r="GU23" s="76"/>
      <c r="GV23" s="76"/>
      <c r="GW23" s="76"/>
      <c r="GX23" s="76"/>
      <c r="GY23" s="76"/>
      <c r="GZ23" s="76"/>
      <c r="HA23" s="76"/>
      <c r="HB23" s="76"/>
      <c r="HC23" s="76"/>
      <c r="HD23" s="76"/>
      <c r="HE23" s="76"/>
      <c r="HF23" s="76"/>
      <c r="HG23" s="76"/>
      <c r="HH23" s="76"/>
      <c r="HI23" s="76"/>
      <c r="HJ23" s="76"/>
      <c r="HK23" s="76"/>
      <c r="HL23" s="76"/>
      <c r="HM23" s="76"/>
      <c r="HN23" s="76"/>
      <c r="HO23" s="76"/>
      <c r="HP23" s="76"/>
      <c r="HQ23" s="76"/>
      <c r="HR23" s="76"/>
      <c r="HS23" s="76"/>
      <c r="HT23" s="76"/>
      <c r="HU23" s="76"/>
      <c r="HV23" s="76"/>
      <c r="HW23" s="76"/>
      <c r="HX23" s="76"/>
      <c r="HY23" s="76"/>
      <c r="HZ23" s="76"/>
      <c r="IA23" s="76"/>
      <c r="IB23" s="76"/>
      <c r="IC23" s="76"/>
      <c r="ID23" s="76"/>
      <c r="IE23" s="76"/>
      <c r="IF23" s="76"/>
      <c r="IG23" s="76"/>
      <c r="IH23" s="76"/>
      <c r="II23" s="76"/>
      <c r="IJ23" s="76"/>
      <c r="IK23" s="76"/>
      <c r="IL23" s="76"/>
    </row>
    <row r="24" spans="1:246" s="77" customFormat="1" ht="48" customHeight="1">
      <c r="A24" s="95" t="s">
        <v>34</v>
      </c>
      <c r="B24" s="96" t="s">
        <v>35</v>
      </c>
      <c r="C24" s="94">
        <v>5100</v>
      </c>
      <c r="D24" s="97">
        <v>3102</v>
      </c>
      <c r="E24" s="97">
        <v>3102</v>
      </c>
      <c r="F24" s="86">
        <f t="shared" si="0"/>
        <v>60.82352941176471</v>
      </c>
      <c r="G24" s="86">
        <f t="shared" si="1"/>
        <v>100</v>
      </c>
      <c r="H24" s="63"/>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76"/>
      <c r="FE24" s="76"/>
      <c r="FF24" s="76"/>
      <c r="FG24" s="76"/>
      <c r="FH24" s="76"/>
      <c r="FI24" s="76"/>
      <c r="FJ24" s="76"/>
      <c r="FK24" s="76"/>
      <c r="FL24" s="76"/>
      <c r="FM24" s="76"/>
      <c r="FN24" s="76"/>
      <c r="FO24" s="76"/>
      <c r="FP24" s="76"/>
      <c r="FQ24" s="76"/>
      <c r="FR24" s="76"/>
      <c r="FS24" s="76"/>
      <c r="FT24" s="76"/>
      <c r="FU24" s="76"/>
      <c r="FV24" s="76"/>
      <c r="FW24" s="76"/>
      <c r="FX24" s="76"/>
      <c r="FY24" s="76"/>
      <c r="FZ24" s="76"/>
      <c r="GA24" s="76"/>
      <c r="GB24" s="76"/>
      <c r="GC24" s="76"/>
      <c r="GD24" s="76"/>
      <c r="GE24" s="76"/>
      <c r="GF24" s="76"/>
      <c r="GG24" s="76"/>
      <c r="GH24" s="76"/>
      <c r="GI24" s="76"/>
      <c r="GJ24" s="76"/>
      <c r="GK24" s="76"/>
      <c r="GL24" s="76"/>
      <c r="GM24" s="76"/>
      <c r="GN24" s="76"/>
      <c r="GO24" s="76"/>
      <c r="GP24" s="76"/>
      <c r="GQ24" s="76"/>
      <c r="GR24" s="76"/>
      <c r="GS24" s="76"/>
      <c r="GT24" s="76"/>
      <c r="GU24" s="76"/>
      <c r="GV24" s="76"/>
      <c r="GW24" s="76"/>
      <c r="GX24" s="76"/>
      <c r="GY24" s="76"/>
      <c r="GZ24" s="76"/>
      <c r="HA24" s="76"/>
      <c r="HB24" s="76"/>
      <c r="HC24" s="76"/>
      <c r="HD24" s="76"/>
      <c r="HE24" s="76"/>
      <c r="HF24" s="76"/>
      <c r="HG24" s="76"/>
      <c r="HH24" s="76"/>
      <c r="HI24" s="76"/>
      <c r="HJ24" s="76"/>
      <c r="HK24" s="76"/>
      <c r="HL24" s="76"/>
      <c r="HM24" s="76"/>
      <c r="HN24" s="76"/>
      <c r="HO24" s="76"/>
      <c r="HP24" s="76"/>
      <c r="HQ24" s="76"/>
      <c r="HR24" s="76"/>
      <c r="HS24" s="76"/>
      <c r="HT24" s="76"/>
      <c r="HU24" s="76"/>
      <c r="HV24" s="76"/>
      <c r="HW24" s="76"/>
      <c r="HX24" s="76"/>
      <c r="HY24" s="76"/>
      <c r="HZ24" s="76"/>
      <c r="IA24" s="76"/>
      <c r="IB24" s="76"/>
      <c r="IC24" s="76"/>
      <c r="ID24" s="76"/>
      <c r="IE24" s="76"/>
      <c r="IF24" s="76"/>
      <c r="IG24" s="76"/>
      <c r="IH24" s="76"/>
      <c r="II24" s="76"/>
      <c r="IJ24" s="76"/>
      <c r="IK24" s="76"/>
      <c r="IL24" s="76"/>
    </row>
    <row r="25" spans="1:246" s="77" customFormat="1" ht="26.25" customHeight="1">
      <c r="A25" s="88" t="s">
        <v>36</v>
      </c>
      <c r="B25" s="89" t="s">
        <v>37</v>
      </c>
      <c r="C25" s="84">
        <v>1350000</v>
      </c>
      <c r="D25" s="90">
        <v>1297355.39</v>
      </c>
      <c r="E25" s="90">
        <v>1297355.39</v>
      </c>
      <c r="F25" s="86">
        <f t="shared" si="0"/>
        <v>96.10039925925925</v>
      </c>
      <c r="G25" s="86">
        <f t="shared" si="1"/>
        <v>100</v>
      </c>
      <c r="H25" s="63"/>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76"/>
      <c r="FE25" s="76"/>
      <c r="FF25" s="76"/>
      <c r="FG25" s="76"/>
      <c r="FH25" s="76"/>
      <c r="FI25" s="76"/>
      <c r="FJ25" s="76"/>
      <c r="FK25" s="76"/>
      <c r="FL25" s="76"/>
      <c r="FM25" s="76"/>
      <c r="FN25" s="76"/>
      <c r="FO25" s="76"/>
      <c r="FP25" s="76"/>
      <c r="FQ25" s="76"/>
      <c r="FR25" s="76"/>
      <c r="FS25" s="76"/>
      <c r="FT25" s="76"/>
      <c r="FU25" s="76"/>
      <c r="FV25" s="76"/>
      <c r="FW25" s="76"/>
      <c r="FX25" s="76"/>
      <c r="FY25" s="76"/>
      <c r="FZ25" s="76"/>
      <c r="GA25" s="76"/>
      <c r="GB25" s="76"/>
      <c r="GC25" s="76"/>
      <c r="GD25" s="76"/>
      <c r="GE25" s="76"/>
      <c r="GF25" s="76"/>
      <c r="GG25" s="76"/>
      <c r="GH25" s="76"/>
      <c r="GI25" s="76"/>
      <c r="GJ25" s="76"/>
      <c r="GK25" s="76"/>
      <c r="GL25" s="76"/>
      <c r="GM25" s="76"/>
      <c r="GN25" s="76"/>
      <c r="GO25" s="76"/>
      <c r="GP25" s="76"/>
      <c r="GQ25" s="76"/>
      <c r="GR25" s="76"/>
      <c r="GS25" s="76"/>
      <c r="GT25" s="76"/>
      <c r="GU25" s="76"/>
      <c r="GV25" s="76"/>
      <c r="GW25" s="76"/>
      <c r="GX25" s="76"/>
      <c r="GY25" s="76"/>
      <c r="GZ25" s="76"/>
      <c r="HA25" s="76"/>
      <c r="HB25" s="76"/>
      <c r="HC25" s="76"/>
      <c r="HD25" s="76"/>
      <c r="HE25" s="76"/>
      <c r="HF25" s="76"/>
      <c r="HG25" s="76"/>
      <c r="HH25" s="76"/>
      <c r="HI25" s="76"/>
      <c r="HJ25" s="76"/>
      <c r="HK25" s="76"/>
      <c r="HL25" s="76"/>
      <c r="HM25" s="76"/>
      <c r="HN25" s="76"/>
      <c r="HO25" s="76"/>
      <c r="HP25" s="76"/>
      <c r="HQ25" s="76"/>
      <c r="HR25" s="76"/>
      <c r="HS25" s="76"/>
      <c r="HT25" s="76"/>
      <c r="HU25" s="76"/>
      <c r="HV25" s="76"/>
      <c r="HW25" s="76"/>
      <c r="HX25" s="76"/>
      <c r="HY25" s="76"/>
      <c r="HZ25" s="76"/>
      <c r="IA25" s="76"/>
      <c r="IB25" s="76"/>
      <c r="IC25" s="76"/>
      <c r="ID25" s="76"/>
      <c r="IE25" s="76"/>
      <c r="IF25" s="76"/>
      <c r="IG25" s="76"/>
      <c r="IH25" s="76"/>
      <c r="II25" s="76"/>
      <c r="IJ25" s="76"/>
      <c r="IK25" s="76"/>
      <c r="IL25" s="76"/>
    </row>
    <row r="26" spans="1:246" s="77" customFormat="1" ht="38.25" customHeight="1">
      <c r="A26" s="82" t="s">
        <v>38</v>
      </c>
      <c r="B26" s="91" t="s">
        <v>39</v>
      </c>
      <c r="C26" s="84">
        <v>590000</v>
      </c>
      <c r="D26" s="85">
        <v>360181.24</v>
      </c>
      <c r="E26" s="85">
        <v>360181.24</v>
      </c>
      <c r="F26" s="86">
        <f t="shared" si="0"/>
        <v>61.04766779661017</v>
      </c>
      <c r="G26" s="86">
        <f t="shared" si="1"/>
        <v>100</v>
      </c>
      <c r="H26" s="63"/>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76"/>
      <c r="FE26" s="76"/>
      <c r="FF26" s="76"/>
      <c r="FG26" s="76"/>
      <c r="FH26" s="76"/>
      <c r="FI26" s="76"/>
      <c r="FJ26" s="76"/>
      <c r="FK26" s="76"/>
      <c r="FL26" s="76"/>
      <c r="FM26" s="76"/>
      <c r="FN26" s="76"/>
      <c r="FO26" s="76"/>
      <c r="FP26" s="76"/>
      <c r="FQ26" s="76"/>
      <c r="FR26" s="76"/>
      <c r="FS26" s="76"/>
      <c r="FT26" s="76"/>
      <c r="FU26" s="76"/>
      <c r="FV26" s="76"/>
      <c r="FW26" s="76"/>
      <c r="FX26" s="76"/>
      <c r="FY26" s="76"/>
      <c r="FZ26" s="76"/>
      <c r="GA26" s="76"/>
      <c r="GB26" s="76"/>
      <c r="GC26" s="76"/>
      <c r="GD26" s="76"/>
      <c r="GE26" s="76"/>
      <c r="GF26" s="76"/>
      <c r="GG26" s="76"/>
      <c r="GH26" s="76"/>
      <c r="GI26" s="76"/>
      <c r="GJ26" s="76"/>
      <c r="GK26" s="76"/>
      <c r="GL26" s="76"/>
      <c r="GM26" s="76"/>
      <c r="GN26" s="76"/>
      <c r="GO26" s="76"/>
      <c r="GP26" s="76"/>
      <c r="GQ26" s="76"/>
      <c r="GR26" s="76"/>
      <c r="GS26" s="76"/>
      <c r="GT26" s="76"/>
      <c r="GU26" s="76"/>
      <c r="GV26" s="76"/>
      <c r="GW26" s="76"/>
      <c r="GX26" s="76"/>
      <c r="GY26" s="76"/>
      <c r="GZ26" s="76"/>
      <c r="HA26" s="76"/>
      <c r="HB26" s="76"/>
      <c r="HC26" s="76"/>
      <c r="HD26" s="76"/>
      <c r="HE26" s="76"/>
      <c r="HF26" s="76"/>
      <c r="HG26" s="76"/>
      <c r="HH26" s="76"/>
      <c r="HI26" s="76"/>
      <c r="HJ26" s="76"/>
      <c r="HK26" s="76"/>
      <c r="HL26" s="76"/>
      <c r="HM26" s="76"/>
      <c r="HN26" s="76"/>
      <c r="HO26" s="76"/>
      <c r="HP26" s="76"/>
      <c r="HQ26" s="76"/>
      <c r="HR26" s="76"/>
      <c r="HS26" s="76"/>
      <c r="HT26" s="76"/>
      <c r="HU26" s="76"/>
      <c r="HV26" s="76"/>
      <c r="HW26" s="76"/>
      <c r="HX26" s="76"/>
      <c r="HY26" s="76"/>
      <c r="HZ26" s="76"/>
      <c r="IA26" s="76"/>
      <c r="IB26" s="76"/>
      <c r="IC26" s="76"/>
      <c r="ID26" s="76"/>
      <c r="IE26" s="76"/>
      <c r="IF26" s="76"/>
      <c r="IG26" s="76"/>
      <c r="IH26" s="76"/>
      <c r="II26" s="76"/>
      <c r="IJ26" s="76"/>
      <c r="IK26" s="76"/>
      <c r="IL26" s="76"/>
    </row>
    <row r="27" spans="1:246" s="77" customFormat="1" ht="26.25" customHeight="1">
      <c r="A27" s="88" t="s">
        <v>40</v>
      </c>
      <c r="B27" s="89" t="s">
        <v>41</v>
      </c>
      <c r="C27" s="84">
        <v>15000</v>
      </c>
      <c r="D27" s="90">
        <v>15000</v>
      </c>
      <c r="E27" s="90">
        <v>11106.4</v>
      </c>
      <c r="F27" s="86">
        <f t="shared" si="0"/>
        <v>74.04266666666666</v>
      </c>
      <c r="G27" s="86">
        <f t="shared" si="1"/>
        <v>74.04266666666666</v>
      </c>
      <c r="H27" s="63"/>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76"/>
      <c r="FE27" s="76"/>
      <c r="FF27" s="76"/>
      <c r="FG27" s="76"/>
      <c r="FH27" s="76"/>
      <c r="FI27" s="76"/>
      <c r="FJ27" s="76"/>
      <c r="FK27" s="76"/>
      <c r="FL27" s="76"/>
      <c r="FM27" s="76"/>
      <c r="FN27" s="76"/>
      <c r="FO27" s="76"/>
      <c r="FP27" s="76"/>
      <c r="FQ27" s="76"/>
      <c r="FR27" s="76"/>
      <c r="FS27" s="76"/>
      <c r="FT27" s="76"/>
      <c r="FU27" s="76"/>
      <c r="FV27" s="76"/>
      <c r="FW27" s="76"/>
      <c r="FX27" s="76"/>
      <c r="FY27" s="76"/>
      <c r="FZ27" s="76"/>
      <c r="GA27" s="76"/>
      <c r="GB27" s="76"/>
      <c r="GC27" s="76"/>
      <c r="GD27" s="76"/>
      <c r="GE27" s="76"/>
      <c r="GF27" s="76"/>
      <c r="GG27" s="76"/>
      <c r="GH27" s="76"/>
      <c r="GI27" s="76"/>
      <c r="GJ27" s="76"/>
      <c r="GK27" s="76"/>
      <c r="GL27" s="76"/>
      <c r="GM27" s="76"/>
      <c r="GN27" s="76"/>
      <c r="GO27" s="76"/>
      <c r="GP27" s="76"/>
      <c r="GQ27" s="76"/>
      <c r="GR27" s="76"/>
      <c r="GS27" s="76"/>
      <c r="GT27" s="76"/>
      <c r="GU27" s="76"/>
      <c r="GV27" s="76"/>
      <c r="GW27" s="76"/>
      <c r="GX27" s="76"/>
      <c r="GY27" s="76"/>
      <c r="GZ27" s="76"/>
      <c r="HA27" s="76"/>
      <c r="HB27" s="76"/>
      <c r="HC27" s="76"/>
      <c r="HD27" s="76"/>
      <c r="HE27" s="76"/>
      <c r="HF27" s="76"/>
      <c r="HG27" s="76"/>
      <c r="HH27" s="76"/>
      <c r="HI27" s="76"/>
      <c r="HJ27" s="76"/>
      <c r="HK27" s="76"/>
      <c r="HL27" s="76"/>
      <c r="HM27" s="76"/>
      <c r="HN27" s="76"/>
      <c r="HO27" s="76"/>
      <c r="HP27" s="76"/>
      <c r="HQ27" s="76"/>
      <c r="HR27" s="76"/>
      <c r="HS27" s="76"/>
      <c r="HT27" s="76"/>
      <c r="HU27" s="76"/>
      <c r="HV27" s="76"/>
      <c r="HW27" s="76"/>
      <c r="HX27" s="76"/>
      <c r="HY27" s="76"/>
      <c r="HZ27" s="76"/>
      <c r="IA27" s="76"/>
      <c r="IB27" s="76"/>
      <c r="IC27" s="76"/>
      <c r="ID27" s="76"/>
      <c r="IE27" s="76"/>
      <c r="IF27" s="76"/>
      <c r="IG27" s="76"/>
      <c r="IH27" s="76"/>
      <c r="II27" s="76"/>
      <c r="IJ27" s="76"/>
      <c r="IK27" s="76"/>
      <c r="IL27" s="76"/>
    </row>
    <row r="28" spans="1:246" s="77" customFormat="1" ht="99.75" customHeight="1">
      <c r="A28" s="82" t="s">
        <v>42</v>
      </c>
      <c r="B28" s="93" t="s">
        <v>43</v>
      </c>
      <c r="C28" s="94">
        <v>980000</v>
      </c>
      <c r="D28" s="85">
        <v>970018.57</v>
      </c>
      <c r="E28" s="85">
        <v>970018.57</v>
      </c>
      <c r="F28" s="86">
        <f t="shared" si="0"/>
        <v>98.98148673469387</v>
      </c>
      <c r="G28" s="86">
        <f t="shared" si="1"/>
        <v>100</v>
      </c>
      <c r="H28" s="98"/>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6"/>
      <c r="AS28" s="76"/>
      <c r="AT28" s="76"/>
      <c r="AU28" s="76"/>
      <c r="AV28" s="76"/>
      <c r="AW28" s="76"/>
      <c r="AX28" s="76"/>
      <c r="AY28" s="76"/>
      <c r="AZ28" s="76"/>
      <c r="BA28" s="76"/>
      <c r="BB28" s="76"/>
      <c r="BC28" s="76"/>
      <c r="BD28" s="76"/>
      <c r="BE28" s="76"/>
      <c r="BF28" s="76"/>
      <c r="BG28" s="76"/>
      <c r="BH28" s="76"/>
      <c r="BI28" s="76"/>
      <c r="BJ28" s="76"/>
      <c r="BK28" s="76"/>
      <c r="BL28" s="76"/>
      <c r="BM28" s="76"/>
      <c r="BN28" s="76"/>
      <c r="BO28" s="76"/>
      <c r="BP28" s="76"/>
      <c r="BQ28" s="76"/>
      <c r="BR28" s="76"/>
      <c r="BS28" s="76"/>
      <c r="BT28" s="76"/>
      <c r="BU28" s="76"/>
      <c r="BV28" s="76"/>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c r="CU28" s="76"/>
      <c r="CV28" s="76"/>
      <c r="CW28" s="76"/>
      <c r="CX28" s="76"/>
      <c r="CY28" s="76"/>
      <c r="CZ28" s="76"/>
      <c r="DA28" s="76"/>
      <c r="DB28" s="76"/>
      <c r="DC28" s="76"/>
      <c r="DD28" s="76"/>
      <c r="DE28" s="76"/>
      <c r="DF28" s="76"/>
      <c r="DG28" s="76"/>
      <c r="DH28" s="76"/>
      <c r="DI28" s="76"/>
      <c r="DJ28" s="76"/>
      <c r="DK28" s="76"/>
      <c r="DL28" s="76"/>
      <c r="DM28" s="76"/>
      <c r="DN28" s="76"/>
      <c r="DO28" s="76"/>
      <c r="DP28" s="76"/>
      <c r="DQ28" s="76"/>
      <c r="DR28" s="76"/>
      <c r="DS28" s="76"/>
      <c r="DT28" s="76"/>
      <c r="DU28" s="76"/>
      <c r="DV28" s="76"/>
      <c r="DW28" s="76"/>
      <c r="DX28" s="76"/>
      <c r="DY28" s="76"/>
      <c r="DZ28" s="76"/>
      <c r="EA28" s="76"/>
      <c r="EB28" s="76"/>
      <c r="EC28" s="76"/>
      <c r="ED28" s="76"/>
      <c r="EE28" s="76"/>
      <c r="EF28" s="76"/>
      <c r="EG28" s="76"/>
      <c r="EH28" s="76"/>
      <c r="EI28" s="76"/>
      <c r="EJ28" s="76"/>
      <c r="EK28" s="76"/>
      <c r="EL28" s="76"/>
      <c r="EM28" s="76"/>
      <c r="EN28" s="76"/>
      <c r="EO28" s="76"/>
      <c r="EP28" s="76"/>
      <c r="EQ28" s="76"/>
      <c r="ER28" s="76"/>
      <c r="ES28" s="76"/>
      <c r="ET28" s="76"/>
      <c r="EU28" s="76"/>
      <c r="EV28" s="76"/>
      <c r="EW28" s="76"/>
      <c r="EX28" s="76"/>
      <c r="EY28" s="76"/>
      <c r="EZ28" s="76"/>
      <c r="FA28" s="76"/>
      <c r="FB28" s="76"/>
      <c r="FC28" s="76"/>
      <c r="FD28" s="76"/>
      <c r="FE28" s="76"/>
      <c r="FF28" s="76"/>
      <c r="FG28" s="76"/>
      <c r="FH28" s="76"/>
      <c r="FI28" s="76"/>
      <c r="FJ28" s="76"/>
      <c r="FK28" s="76"/>
      <c r="FL28" s="76"/>
      <c r="FM28" s="76"/>
      <c r="FN28" s="76"/>
      <c r="FO28" s="76"/>
      <c r="FP28" s="76"/>
      <c r="FQ28" s="76"/>
      <c r="FR28" s="76"/>
      <c r="FS28" s="76"/>
      <c r="FT28" s="76"/>
      <c r="FU28" s="76"/>
      <c r="FV28" s="76"/>
      <c r="FW28" s="76"/>
      <c r="FX28" s="76"/>
      <c r="FY28" s="76"/>
      <c r="FZ28" s="76"/>
      <c r="GA28" s="76"/>
      <c r="GB28" s="76"/>
      <c r="GC28" s="76"/>
      <c r="GD28" s="76"/>
      <c r="GE28" s="76"/>
      <c r="GF28" s="76"/>
      <c r="GG28" s="76"/>
      <c r="GH28" s="76"/>
      <c r="GI28" s="76"/>
      <c r="GJ28" s="76"/>
      <c r="GK28" s="76"/>
      <c r="GL28" s="76"/>
      <c r="GM28" s="76"/>
      <c r="GN28" s="76"/>
      <c r="GO28" s="76"/>
      <c r="GP28" s="76"/>
      <c r="GQ28" s="76"/>
      <c r="GR28" s="76"/>
      <c r="GS28" s="76"/>
      <c r="GT28" s="76"/>
      <c r="GU28" s="76"/>
      <c r="GV28" s="76"/>
      <c r="GW28" s="76"/>
      <c r="GX28" s="76"/>
      <c r="GY28" s="76"/>
      <c r="GZ28" s="76"/>
      <c r="HA28" s="76"/>
      <c r="HB28" s="76"/>
      <c r="HC28" s="76"/>
      <c r="HD28" s="76"/>
      <c r="HE28" s="76"/>
      <c r="HF28" s="76"/>
      <c r="HG28" s="76"/>
      <c r="HH28" s="76"/>
      <c r="HI28" s="76"/>
      <c r="HJ28" s="76"/>
      <c r="HK28" s="76"/>
      <c r="HL28" s="76"/>
      <c r="HM28" s="76"/>
      <c r="HN28" s="76"/>
      <c r="HO28" s="76"/>
      <c r="HP28" s="76"/>
      <c r="HQ28" s="76"/>
      <c r="HR28" s="76"/>
      <c r="HS28" s="76"/>
      <c r="HT28" s="76"/>
      <c r="HU28" s="76"/>
      <c r="HV28" s="76"/>
      <c r="HW28" s="76"/>
      <c r="HX28" s="76"/>
      <c r="HY28" s="76"/>
      <c r="HZ28" s="76"/>
      <c r="IA28" s="76"/>
      <c r="IB28" s="76"/>
      <c r="IC28" s="76"/>
      <c r="ID28" s="76"/>
      <c r="IE28" s="76"/>
      <c r="IF28" s="76"/>
      <c r="IG28" s="76"/>
      <c r="IH28" s="76"/>
      <c r="II28" s="76"/>
      <c r="IJ28" s="76"/>
      <c r="IK28" s="76"/>
      <c r="IL28" s="76"/>
    </row>
    <row r="29" spans="1:246" s="77" customFormat="1" ht="72" customHeight="1">
      <c r="A29" s="82" t="s">
        <v>44</v>
      </c>
      <c r="B29" s="93" t="s">
        <v>45</v>
      </c>
      <c r="C29" s="94">
        <v>61000</v>
      </c>
      <c r="D29" s="85">
        <v>51171.18</v>
      </c>
      <c r="E29" s="85">
        <v>51171.18</v>
      </c>
      <c r="F29" s="86">
        <f t="shared" si="0"/>
        <v>83.88718032786885</v>
      </c>
      <c r="G29" s="86">
        <f t="shared" si="1"/>
        <v>100</v>
      </c>
      <c r="H29" s="63"/>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76"/>
      <c r="BT29" s="76"/>
      <c r="BU29" s="76"/>
      <c r="BV29" s="76"/>
      <c r="BW29" s="76"/>
      <c r="BX29" s="76"/>
      <c r="BY29" s="76"/>
      <c r="BZ29" s="76"/>
      <c r="CA29" s="76"/>
      <c r="CB29" s="76"/>
      <c r="CC29" s="76"/>
      <c r="CD29" s="76"/>
      <c r="CE29" s="76"/>
      <c r="CF29" s="76"/>
      <c r="CG29" s="76"/>
      <c r="CH29" s="76"/>
      <c r="CI29" s="76"/>
      <c r="CJ29" s="76"/>
      <c r="CK29" s="76"/>
      <c r="CL29" s="76"/>
      <c r="CM29" s="76"/>
      <c r="CN29" s="76"/>
      <c r="CO29" s="76"/>
      <c r="CP29" s="76"/>
      <c r="CQ29" s="76"/>
      <c r="CR29" s="76"/>
      <c r="CS29" s="76"/>
      <c r="CT29" s="76"/>
      <c r="CU29" s="76"/>
      <c r="CV29" s="76"/>
      <c r="CW29" s="76"/>
      <c r="CX29" s="76"/>
      <c r="CY29" s="76"/>
      <c r="CZ29" s="76"/>
      <c r="DA29" s="76"/>
      <c r="DB29" s="76"/>
      <c r="DC29" s="76"/>
      <c r="DD29" s="76"/>
      <c r="DE29" s="76"/>
      <c r="DF29" s="76"/>
      <c r="DG29" s="76"/>
      <c r="DH29" s="76"/>
      <c r="DI29" s="76"/>
      <c r="DJ29" s="76"/>
      <c r="DK29" s="76"/>
      <c r="DL29" s="76"/>
      <c r="DM29" s="76"/>
      <c r="DN29" s="76"/>
      <c r="DO29" s="76"/>
      <c r="DP29" s="76"/>
      <c r="DQ29" s="76"/>
      <c r="DR29" s="76"/>
      <c r="DS29" s="76"/>
      <c r="DT29" s="76"/>
      <c r="DU29" s="76"/>
      <c r="DV29" s="76"/>
      <c r="DW29" s="76"/>
      <c r="DX29" s="76"/>
      <c r="DY29" s="76"/>
      <c r="DZ29" s="76"/>
      <c r="EA29" s="76"/>
      <c r="EB29" s="76"/>
      <c r="EC29" s="76"/>
      <c r="ED29" s="76"/>
      <c r="EE29" s="76"/>
      <c r="EF29" s="76"/>
      <c r="EG29" s="76"/>
      <c r="EH29" s="76"/>
      <c r="EI29" s="76"/>
      <c r="EJ29" s="76"/>
      <c r="EK29" s="76"/>
      <c r="EL29" s="76"/>
      <c r="EM29" s="76"/>
      <c r="EN29" s="76"/>
      <c r="EO29" s="76"/>
      <c r="EP29" s="76"/>
      <c r="EQ29" s="76"/>
      <c r="ER29" s="76"/>
      <c r="ES29" s="76"/>
      <c r="ET29" s="76"/>
      <c r="EU29" s="76"/>
      <c r="EV29" s="76"/>
      <c r="EW29" s="76"/>
      <c r="EX29" s="76"/>
      <c r="EY29" s="76"/>
      <c r="EZ29" s="76"/>
      <c r="FA29" s="76"/>
      <c r="FB29" s="76"/>
      <c r="FC29" s="76"/>
      <c r="FD29" s="76"/>
      <c r="FE29" s="76"/>
      <c r="FF29" s="76"/>
      <c r="FG29" s="76"/>
      <c r="FH29" s="76"/>
      <c r="FI29" s="76"/>
      <c r="FJ29" s="76"/>
      <c r="FK29" s="76"/>
      <c r="FL29" s="76"/>
      <c r="FM29" s="76"/>
      <c r="FN29" s="76"/>
      <c r="FO29" s="76"/>
      <c r="FP29" s="76"/>
      <c r="FQ29" s="76"/>
      <c r="FR29" s="76"/>
      <c r="FS29" s="76"/>
      <c r="FT29" s="76"/>
      <c r="FU29" s="76"/>
      <c r="FV29" s="76"/>
      <c r="FW29" s="76"/>
      <c r="FX29" s="76"/>
      <c r="FY29" s="76"/>
      <c r="FZ29" s="76"/>
      <c r="GA29" s="76"/>
      <c r="GB29" s="76"/>
      <c r="GC29" s="76"/>
      <c r="GD29" s="76"/>
      <c r="GE29" s="76"/>
      <c r="GF29" s="76"/>
      <c r="GG29" s="76"/>
      <c r="GH29" s="76"/>
      <c r="GI29" s="76"/>
      <c r="GJ29" s="76"/>
      <c r="GK29" s="76"/>
      <c r="GL29" s="76"/>
      <c r="GM29" s="76"/>
      <c r="GN29" s="76"/>
      <c r="GO29" s="76"/>
      <c r="GP29" s="76"/>
      <c r="GQ29" s="76"/>
      <c r="GR29" s="76"/>
      <c r="GS29" s="76"/>
      <c r="GT29" s="76"/>
      <c r="GU29" s="76"/>
      <c r="GV29" s="76"/>
      <c r="GW29" s="76"/>
      <c r="GX29" s="76"/>
      <c r="GY29" s="76"/>
      <c r="GZ29" s="76"/>
      <c r="HA29" s="76"/>
      <c r="HB29" s="76"/>
      <c r="HC29" s="76"/>
      <c r="HD29" s="76"/>
      <c r="HE29" s="76"/>
      <c r="HF29" s="76"/>
      <c r="HG29" s="76"/>
      <c r="HH29" s="76"/>
      <c r="HI29" s="76"/>
      <c r="HJ29" s="76"/>
      <c r="HK29" s="76"/>
      <c r="HL29" s="76"/>
      <c r="HM29" s="76"/>
      <c r="HN29" s="76"/>
      <c r="HO29" s="76"/>
      <c r="HP29" s="76"/>
      <c r="HQ29" s="76"/>
      <c r="HR29" s="76"/>
      <c r="HS29" s="76"/>
      <c r="HT29" s="76"/>
      <c r="HU29" s="76"/>
      <c r="HV29" s="76"/>
      <c r="HW29" s="76"/>
      <c r="HX29" s="76"/>
      <c r="HY29" s="76"/>
      <c r="HZ29" s="76"/>
      <c r="IA29" s="76"/>
      <c r="IB29" s="76"/>
      <c r="IC29" s="76"/>
      <c r="ID29" s="76"/>
      <c r="IE29" s="76"/>
      <c r="IF29" s="76"/>
      <c r="IG29" s="76"/>
      <c r="IH29" s="76"/>
      <c r="II29" s="76"/>
      <c r="IJ29" s="76"/>
      <c r="IK29" s="76"/>
      <c r="IL29" s="76"/>
    </row>
    <row r="30" spans="1:246" s="77" customFormat="1" ht="31.5" customHeight="1">
      <c r="A30" s="95" t="s">
        <v>46</v>
      </c>
      <c r="B30" s="99" t="s">
        <v>47</v>
      </c>
      <c r="C30" s="84">
        <v>348700</v>
      </c>
      <c r="D30" s="97">
        <v>348700</v>
      </c>
      <c r="E30" s="97">
        <v>348688.62</v>
      </c>
      <c r="F30" s="86">
        <f t="shared" si="0"/>
        <v>99.9967364496702</v>
      </c>
      <c r="G30" s="86">
        <f t="shared" si="1"/>
        <v>99.9967364496702</v>
      </c>
      <c r="H30" s="63"/>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76"/>
      <c r="BT30" s="76"/>
      <c r="BU30" s="76"/>
      <c r="BV30" s="76"/>
      <c r="BW30" s="76"/>
      <c r="BX30" s="76"/>
      <c r="BY30" s="76"/>
      <c r="BZ30" s="76"/>
      <c r="CA30" s="76"/>
      <c r="CB30" s="76"/>
      <c r="CC30" s="76"/>
      <c r="CD30" s="76"/>
      <c r="CE30" s="76"/>
      <c r="CF30" s="76"/>
      <c r="CG30" s="76"/>
      <c r="CH30" s="76"/>
      <c r="CI30" s="76"/>
      <c r="CJ30" s="76"/>
      <c r="CK30" s="76"/>
      <c r="CL30" s="76"/>
      <c r="CM30" s="76"/>
      <c r="CN30" s="76"/>
      <c r="CO30" s="76"/>
      <c r="CP30" s="76"/>
      <c r="CQ30" s="76"/>
      <c r="CR30" s="76"/>
      <c r="CS30" s="76"/>
      <c r="CT30" s="76"/>
      <c r="CU30" s="76"/>
      <c r="CV30" s="76"/>
      <c r="CW30" s="76"/>
      <c r="CX30" s="76"/>
      <c r="CY30" s="76"/>
      <c r="CZ30" s="76"/>
      <c r="DA30" s="76"/>
      <c r="DB30" s="76"/>
      <c r="DC30" s="76"/>
      <c r="DD30" s="76"/>
      <c r="DE30" s="76"/>
      <c r="DF30" s="76"/>
      <c r="DG30" s="76"/>
      <c r="DH30" s="76"/>
      <c r="DI30" s="76"/>
      <c r="DJ30" s="76"/>
      <c r="DK30" s="76"/>
      <c r="DL30" s="76"/>
      <c r="DM30" s="76"/>
      <c r="DN30" s="76"/>
      <c r="DO30" s="76"/>
      <c r="DP30" s="76"/>
      <c r="DQ30" s="76"/>
      <c r="DR30" s="76"/>
      <c r="DS30" s="76"/>
      <c r="DT30" s="76"/>
      <c r="DU30" s="76"/>
      <c r="DV30" s="76"/>
      <c r="DW30" s="76"/>
      <c r="DX30" s="76"/>
      <c r="DY30" s="76"/>
      <c r="DZ30" s="76"/>
      <c r="EA30" s="76"/>
      <c r="EB30" s="76"/>
      <c r="EC30" s="76"/>
      <c r="ED30" s="76"/>
      <c r="EE30" s="76"/>
      <c r="EF30" s="76"/>
      <c r="EG30" s="76"/>
      <c r="EH30" s="76"/>
      <c r="EI30" s="76"/>
      <c r="EJ30" s="76"/>
      <c r="EK30" s="76"/>
      <c r="EL30" s="76"/>
      <c r="EM30" s="76"/>
      <c r="EN30" s="76"/>
      <c r="EO30" s="76"/>
      <c r="EP30" s="76"/>
      <c r="EQ30" s="76"/>
      <c r="ER30" s="76"/>
      <c r="ES30" s="76"/>
      <c r="ET30" s="76"/>
      <c r="EU30" s="76"/>
      <c r="EV30" s="76"/>
      <c r="EW30" s="76"/>
      <c r="EX30" s="76"/>
      <c r="EY30" s="76"/>
      <c r="EZ30" s="76"/>
      <c r="FA30" s="76"/>
      <c r="FB30" s="76"/>
      <c r="FC30" s="76"/>
      <c r="FD30" s="76"/>
      <c r="FE30" s="76"/>
      <c r="FF30" s="76"/>
      <c r="FG30" s="76"/>
      <c r="FH30" s="76"/>
      <c r="FI30" s="76"/>
      <c r="FJ30" s="76"/>
      <c r="FK30" s="76"/>
      <c r="FL30" s="76"/>
      <c r="FM30" s="76"/>
      <c r="FN30" s="76"/>
      <c r="FO30" s="76"/>
      <c r="FP30" s="76"/>
      <c r="FQ30" s="76"/>
      <c r="FR30" s="76"/>
      <c r="FS30" s="76"/>
      <c r="FT30" s="76"/>
      <c r="FU30" s="76"/>
      <c r="FV30" s="76"/>
      <c r="FW30" s="76"/>
      <c r="FX30" s="76"/>
      <c r="FY30" s="76"/>
      <c r="FZ30" s="76"/>
      <c r="GA30" s="76"/>
      <c r="GB30" s="76"/>
      <c r="GC30" s="76"/>
      <c r="GD30" s="76"/>
      <c r="GE30" s="76"/>
      <c r="GF30" s="76"/>
      <c r="GG30" s="76"/>
      <c r="GH30" s="76"/>
      <c r="GI30" s="76"/>
      <c r="GJ30" s="76"/>
      <c r="GK30" s="76"/>
      <c r="GL30" s="76"/>
      <c r="GM30" s="76"/>
      <c r="GN30" s="76"/>
      <c r="GO30" s="76"/>
      <c r="GP30" s="76"/>
      <c r="GQ30" s="76"/>
      <c r="GR30" s="76"/>
      <c r="GS30" s="76"/>
      <c r="GT30" s="76"/>
      <c r="GU30" s="76"/>
      <c r="GV30" s="76"/>
      <c r="GW30" s="76"/>
      <c r="GX30" s="76"/>
      <c r="GY30" s="76"/>
      <c r="GZ30" s="76"/>
      <c r="HA30" s="76"/>
      <c r="HB30" s="76"/>
      <c r="HC30" s="76"/>
      <c r="HD30" s="76"/>
      <c r="HE30" s="76"/>
      <c r="HF30" s="76"/>
      <c r="HG30" s="76"/>
      <c r="HH30" s="76"/>
      <c r="HI30" s="76"/>
      <c r="HJ30" s="76"/>
      <c r="HK30" s="76"/>
      <c r="HL30" s="76"/>
      <c r="HM30" s="76"/>
      <c r="HN30" s="76"/>
      <c r="HO30" s="76"/>
      <c r="HP30" s="76"/>
      <c r="HQ30" s="76"/>
      <c r="HR30" s="76"/>
      <c r="HS30" s="76"/>
      <c r="HT30" s="76"/>
      <c r="HU30" s="76"/>
      <c r="HV30" s="76"/>
      <c r="HW30" s="76"/>
      <c r="HX30" s="76"/>
      <c r="HY30" s="76"/>
      <c r="HZ30" s="76"/>
      <c r="IA30" s="76"/>
      <c r="IB30" s="76"/>
      <c r="IC30" s="76"/>
      <c r="ID30" s="76"/>
      <c r="IE30" s="76"/>
      <c r="IF30" s="76"/>
      <c r="IG30" s="76"/>
      <c r="IH30" s="76"/>
      <c r="II30" s="76"/>
      <c r="IJ30" s="76"/>
      <c r="IK30" s="76"/>
      <c r="IL30" s="76"/>
    </row>
    <row r="31" spans="1:246" s="77" customFormat="1" ht="33" customHeight="1">
      <c r="A31" s="95" t="s">
        <v>48</v>
      </c>
      <c r="B31" s="99" t="s">
        <v>49</v>
      </c>
      <c r="C31" s="84">
        <v>301000</v>
      </c>
      <c r="D31" s="97">
        <v>253000</v>
      </c>
      <c r="E31" s="97">
        <v>247830.4</v>
      </c>
      <c r="F31" s="86">
        <f t="shared" si="0"/>
        <v>82.33568106312292</v>
      </c>
      <c r="G31" s="86">
        <f t="shared" si="1"/>
        <v>97.95667984189723</v>
      </c>
      <c r="H31" s="63"/>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76"/>
      <c r="BT31" s="76"/>
      <c r="BU31" s="76"/>
      <c r="BV31" s="76"/>
      <c r="BW31" s="76"/>
      <c r="BX31" s="76"/>
      <c r="BY31" s="76"/>
      <c r="BZ31" s="76"/>
      <c r="CA31" s="76"/>
      <c r="CB31" s="76"/>
      <c r="CC31" s="76"/>
      <c r="CD31" s="76"/>
      <c r="CE31" s="76"/>
      <c r="CF31" s="76"/>
      <c r="CG31" s="76"/>
      <c r="CH31" s="76"/>
      <c r="CI31" s="76"/>
      <c r="CJ31" s="76"/>
      <c r="CK31" s="76"/>
      <c r="CL31" s="76"/>
      <c r="CM31" s="76"/>
      <c r="CN31" s="76"/>
      <c r="CO31" s="76"/>
      <c r="CP31" s="76"/>
      <c r="CQ31" s="76"/>
      <c r="CR31" s="76"/>
      <c r="CS31" s="76"/>
      <c r="CT31" s="76"/>
      <c r="CU31" s="76"/>
      <c r="CV31" s="76"/>
      <c r="CW31" s="76"/>
      <c r="CX31" s="76"/>
      <c r="CY31" s="76"/>
      <c r="CZ31" s="76"/>
      <c r="DA31" s="76"/>
      <c r="DB31" s="76"/>
      <c r="DC31" s="76"/>
      <c r="DD31" s="76"/>
      <c r="DE31" s="76"/>
      <c r="DF31" s="76"/>
      <c r="DG31" s="76"/>
      <c r="DH31" s="76"/>
      <c r="DI31" s="76"/>
      <c r="DJ31" s="76"/>
      <c r="DK31" s="76"/>
      <c r="DL31" s="76"/>
      <c r="DM31" s="76"/>
      <c r="DN31" s="76"/>
      <c r="DO31" s="76"/>
      <c r="DP31" s="76"/>
      <c r="DQ31" s="76"/>
      <c r="DR31" s="76"/>
      <c r="DS31" s="76"/>
      <c r="DT31" s="76"/>
      <c r="DU31" s="76"/>
      <c r="DV31" s="76"/>
      <c r="DW31" s="76"/>
      <c r="DX31" s="76"/>
      <c r="DY31" s="76"/>
      <c r="DZ31" s="76"/>
      <c r="EA31" s="76"/>
      <c r="EB31" s="76"/>
      <c r="EC31" s="76"/>
      <c r="ED31" s="76"/>
      <c r="EE31" s="76"/>
      <c r="EF31" s="76"/>
      <c r="EG31" s="76"/>
      <c r="EH31" s="76"/>
      <c r="EI31" s="76"/>
      <c r="EJ31" s="76"/>
      <c r="EK31" s="76"/>
      <c r="EL31" s="76"/>
      <c r="EM31" s="76"/>
      <c r="EN31" s="76"/>
      <c r="EO31" s="76"/>
      <c r="EP31" s="76"/>
      <c r="EQ31" s="76"/>
      <c r="ER31" s="76"/>
      <c r="ES31" s="76"/>
      <c r="ET31" s="76"/>
      <c r="EU31" s="76"/>
      <c r="EV31" s="76"/>
      <c r="EW31" s="76"/>
      <c r="EX31" s="76"/>
      <c r="EY31" s="76"/>
      <c r="EZ31" s="76"/>
      <c r="FA31" s="76"/>
      <c r="FB31" s="76"/>
      <c r="FC31" s="76"/>
      <c r="FD31" s="76"/>
      <c r="FE31" s="76"/>
      <c r="FF31" s="76"/>
      <c r="FG31" s="76"/>
      <c r="FH31" s="76"/>
      <c r="FI31" s="76"/>
      <c r="FJ31" s="76"/>
      <c r="FK31" s="76"/>
      <c r="FL31" s="76"/>
      <c r="FM31" s="76"/>
      <c r="FN31" s="76"/>
      <c r="FO31" s="76"/>
      <c r="FP31" s="76"/>
      <c r="FQ31" s="76"/>
      <c r="FR31" s="76"/>
      <c r="FS31" s="76"/>
      <c r="FT31" s="76"/>
      <c r="FU31" s="76"/>
      <c r="FV31" s="76"/>
      <c r="FW31" s="76"/>
      <c r="FX31" s="76"/>
      <c r="FY31" s="76"/>
      <c r="FZ31" s="76"/>
      <c r="GA31" s="76"/>
      <c r="GB31" s="76"/>
      <c r="GC31" s="76"/>
      <c r="GD31" s="76"/>
      <c r="GE31" s="76"/>
      <c r="GF31" s="76"/>
      <c r="GG31" s="76"/>
      <c r="GH31" s="76"/>
      <c r="GI31" s="76"/>
      <c r="GJ31" s="76"/>
      <c r="GK31" s="76"/>
      <c r="GL31" s="76"/>
      <c r="GM31" s="76"/>
      <c r="GN31" s="76"/>
      <c r="GO31" s="76"/>
      <c r="GP31" s="76"/>
      <c r="GQ31" s="76"/>
      <c r="GR31" s="76"/>
      <c r="GS31" s="76"/>
      <c r="GT31" s="76"/>
      <c r="GU31" s="76"/>
      <c r="GV31" s="76"/>
      <c r="GW31" s="76"/>
      <c r="GX31" s="76"/>
      <c r="GY31" s="76"/>
      <c r="GZ31" s="76"/>
      <c r="HA31" s="76"/>
      <c r="HB31" s="76"/>
      <c r="HC31" s="76"/>
      <c r="HD31" s="76"/>
      <c r="HE31" s="76"/>
      <c r="HF31" s="76"/>
      <c r="HG31" s="76"/>
      <c r="HH31" s="76"/>
      <c r="HI31" s="76"/>
      <c r="HJ31" s="76"/>
      <c r="HK31" s="76"/>
      <c r="HL31" s="76"/>
      <c r="HM31" s="76"/>
      <c r="HN31" s="76"/>
      <c r="HO31" s="76"/>
      <c r="HP31" s="76"/>
      <c r="HQ31" s="76"/>
      <c r="HR31" s="76"/>
      <c r="HS31" s="76"/>
      <c r="HT31" s="76"/>
      <c r="HU31" s="76"/>
      <c r="HV31" s="76"/>
      <c r="HW31" s="76"/>
      <c r="HX31" s="76"/>
      <c r="HY31" s="76"/>
      <c r="HZ31" s="76"/>
      <c r="IA31" s="76"/>
      <c r="IB31" s="76"/>
      <c r="IC31" s="76"/>
      <c r="ID31" s="76"/>
      <c r="IE31" s="76"/>
      <c r="IF31" s="76"/>
      <c r="IG31" s="76"/>
      <c r="IH31" s="76"/>
      <c r="II31" s="76"/>
      <c r="IJ31" s="76"/>
      <c r="IK31" s="76"/>
      <c r="IL31" s="76"/>
    </row>
    <row r="32" spans="1:246" s="77" customFormat="1" ht="25.5" customHeight="1">
      <c r="A32" s="95" t="s">
        <v>50</v>
      </c>
      <c r="B32" s="99" t="s">
        <v>51</v>
      </c>
      <c r="C32" s="84">
        <v>793500</v>
      </c>
      <c r="D32" s="97">
        <v>691071.51</v>
      </c>
      <c r="E32" s="97">
        <v>691071.51</v>
      </c>
      <c r="F32" s="86">
        <f t="shared" si="0"/>
        <v>87.09155765595463</v>
      </c>
      <c r="G32" s="86">
        <f t="shared" si="1"/>
        <v>100</v>
      </c>
      <c r="H32" s="63"/>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c r="AS32" s="76"/>
      <c r="AT32" s="76"/>
      <c r="AU32" s="76"/>
      <c r="AV32" s="76"/>
      <c r="AW32" s="76"/>
      <c r="AX32" s="76"/>
      <c r="AY32" s="76"/>
      <c r="AZ32" s="76"/>
      <c r="BA32" s="76"/>
      <c r="BB32" s="76"/>
      <c r="BC32" s="76"/>
      <c r="BD32" s="76"/>
      <c r="BE32" s="76"/>
      <c r="BF32" s="76"/>
      <c r="BG32" s="76"/>
      <c r="BH32" s="76"/>
      <c r="BI32" s="76"/>
      <c r="BJ32" s="76"/>
      <c r="BK32" s="76"/>
      <c r="BL32" s="76"/>
      <c r="BM32" s="76"/>
      <c r="BN32" s="76"/>
      <c r="BO32" s="76"/>
      <c r="BP32" s="76"/>
      <c r="BQ32" s="76"/>
      <c r="BR32" s="76"/>
      <c r="BS32" s="76"/>
      <c r="BT32" s="76"/>
      <c r="BU32" s="76"/>
      <c r="BV32" s="76"/>
      <c r="BW32" s="76"/>
      <c r="BX32" s="76"/>
      <c r="BY32" s="76"/>
      <c r="BZ32" s="76"/>
      <c r="CA32" s="76"/>
      <c r="CB32" s="76"/>
      <c r="CC32" s="76"/>
      <c r="CD32" s="76"/>
      <c r="CE32" s="76"/>
      <c r="CF32" s="76"/>
      <c r="CG32" s="76"/>
      <c r="CH32" s="76"/>
      <c r="CI32" s="76"/>
      <c r="CJ32" s="76"/>
      <c r="CK32" s="76"/>
      <c r="CL32" s="76"/>
      <c r="CM32" s="76"/>
      <c r="CN32" s="76"/>
      <c r="CO32" s="76"/>
      <c r="CP32" s="76"/>
      <c r="CQ32" s="76"/>
      <c r="CR32" s="76"/>
      <c r="CS32" s="76"/>
      <c r="CT32" s="76"/>
      <c r="CU32" s="76"/>
      <c r="CV32" s="76"/>
      <c r="CW32" s="76"/>
      <c r="CX32" s="76"/>
      <c r="CY32" s="76"/>
      <c r="CZ32" s="76"/>
      <c r="DA32" s="76"/>
      <c r="DB32" s="76"/>
      <c r="DC32" s="76"/>
      <c r="DD32" s="76"/>
      <c r="DE32" s="76"/>
      <c r="DF32" s="76"/>
      <c r="DG32" s="76"/>
      <c r="DH32" s="76"/>
      <c r="DI32" s="76"/>
      <c r="DJ32" s="76"/>
      <c r="DK32" s="76"/>
      <c r="DL32" s="76"/>
      <c r="DM32" s="76"/>
      <c r="DN32" s="76"/>
      <c r="DO32" s="76"/>
      <c r="DP32" s="76"/>
      <c r="DQ32" s="76"/>
      <c r="DR32" s="76"/>
      <c r="DS32" s="76"/>
      <c r="DT32" s="76"/>
      <c r="DU32" s="76"/>
      <c r="DV32" s="76"/>
      <c r="DW32" s="76"/>
      <c r="DX32" s="76"/>
      <c r="DY32" s="76"/>
      <c r="DZ32" s="76"/>
      <c r="EA32" s="76"/>
      <c r="EB32" s="76"/>
      <c r="EC32" s="76"/>
      <c r="ED32" s="76"/>
      <c r="EE32" s="76"/>
      <c r="EF32" s="76"/>
      <c r="EG32" s="76"/>
      <c r="EH32" s="76"/>
      <c r="EI32" s="76"/>
      <c r="EJ32" s="76"/>
      <c r="EK32" s="76"/>
      <c r="EL32" s="76"/>
      <c r="EM32" s="76"/>
      <c r="EN32" s="76"/>
      <c r="EO32" s="76"/>
      <c r="EP32" s="76"/>
      <c r="EQ32" s="76"/>
      <c r="ER32" s="76"/>
      <c r="ES32" s="76"/>
      <c r="ET32" s="76"/>
      <c r="EU32" s="76"/>
      <c r="EV32" s="76"/>
      <c r="EW32" s="76"/>
      <c r="EX32" s="76"/>
      <c r="EY32" s="76"/>
      <c r="EZ32" s="76"/>
      <c r="FA32" s="76"/>
      <c r="FB32" s="76"/>
      <c r="FC32" s="76"/>
      <c r="FD32" s="76"/>
      <c r="FE32" s="76"/>
      <c r="FF32" s="76"/>
      <c r="FG32" s="76"/>
      <c r="FH32" s="76"/>
      <c r="FI32" s="76"/>
      <c r="FJ32" s="76"/>
      <c r="FK32" s="76"/>
      <c r="FL32" s="76"/>
      <c r="FM32" s="76"/>
      <c r="FN32" s="76"/>
      <c r="FO32" s="76"/>
      <c r="FP32" s="76"/>
      <c r="FQ32" s="76"/>
      <c r="FR32" s="76"/>
      <c r="FS32" s="76"/>
      <c r="FT32" s="76"/>
      <c r="FU32" s="76"/>
      <c r="FV32" s="76"/>
      <c r="FW32" s="76"/>
      <c r="FX32" s="76"/>
      <c r="FY32" s="76"/>
      <c r="FZ32" s="76"/>
      <c r="GA32" s="76"/>
      <c r="GB32" s="76"/>
      <c r="GC32" s="76"/>
      <c r="GD32" s="76"/>
      <c r="GE32" s="76"/>
      <c r="GF32" s="76"/>
      <c r="GG32" s="76"/>
      <c r="GH32" s="76"/>
      <c r="GI32" s="76"/>
      <c r="GJ32" s="76"/>
      <c r="GK32" s="76"/>
      <c r="GL32" s="76"/>
      <c r="GM32" s="76"/>
      <c r="GN32" s="76"/>
      <c r="GO32" s="76"/>
      <c r="GP32" s="76"/>
      <c r="GQ32" s="76"/>
      <c r="GR32" s="76"/>
      <c r="GS32" s="76"/>
      <c r="GT32" s="76"/>
      <c r="GU32" s="76"/>
      <c r="GV32" s="76"/>
      <c r="GW32" s="76"/>
      <c r="GX32" s="76"/>
      <c r="GY32" s="76"/>
      <c r="GZ32" s="76"/>
      <c r="HA32" s="76"/>
      <c r="HB32" s="76"/>
      <c r="HC32" s="76"/>
      <c r="HD32" s="76"/>
      <c r="HE32" s="76"/>
      <c r="HF32" s="76"/>
      <c r="HG32" s="76"/>
      <c r="HH32" s="76"/>
      <c r="HI32" s="76"/>
      <c r="HJ32" s="76"/>
      <c r="HK32" s="76"/>
      <c r="HL32" s="76"/>
      <c r="HM32" s="76"/>
      <c r="HN32" s="76"/>
      <c r="HO32" s="76"/>
      <c r="HP32" s="76"/>
      <c r="HQ32" s="76"/>
      <c r="HR32" s="76"/>
      <c r="HS32" s="76"/>
      <c r="HT32" s="76"/>
      <c r="HU32" s="76"/>
      <c r="HV32" s="76"/>
      <c r="HW32" s="76"/>
      <c r="HX32" s="76"/>
      <c r="HY32" s="76"/>
      <c r="HZ32" s="76"/>
      <c r="IA32" s="76"/>
      <c r="IB32" s="76"/>
      <c r="IC32" s="76"/>
      <c r="ID32" s="76"/>
      <c r="IE32" s="76"/>
      <c r="IF32" s="76"/>
      <c r="IG32" s="76"/>
      <c r="IH32" s="76"/>
      <c r="II32" s="76"/>
      <c r="IJ32" s="76"/>
      <c r="IK32" s="76"/>
      <c r="IL32" s="76"/>
    </row>
    <row r="33" spans="1:246" s="77" customFormat="1" ht="33" customHeight="1">
      <c r="A33" s="95" t="s">
        <v>52</v>
      </c>
      <c r="B33" s="99" t="s">
        <v>53</v>
      </c>
      <c r="C33" s="84">
        <v>71100</v>
      </c>
      <c r="D33" s="97">
        <v>56377.69</v>
      </c>
      <c r="E33" s="97">
        <v>56377.69</v>
      </c>
      <c r="F33" s="86">
        <f t="shared" si="0"/>
        <v>79.29351617440226</v>
      </c>
      <c r="G33" s="86">
        <f t="shared" si="1"/>
        <v>100</v>
      </c>
      <c r="H33" s="63"/>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76"/>
      <c r="AY33" s="76"/>
      <c r="AZ33" s="76"/>
      <c r="BA33" s="76"/>
      <c r="BB33" s="76"/>
      <c r="BC33" s="76"/>
      <c r="BD33" s="76"/>
      <c r="BE33" s="76"/>
      <c r="BF33" s="76"/>
      <c r="BG33" s="76"/>
      <c r="BH33" s="76"/>
      <c r="BI33" s="76"/>
      <c r="BJ33" s="76"/>
      <c r="BK33" s="76"/>
      <c r="BL33" s="76"/>
      <c r="BM33" s="76"/>
      <c r="BN33" s="76"/>
      <c r="BO33" s="76"/>
      <c r="BP33" s="76"/>
      <c r="BQ33" s="76"/>
      <c r="BR33" s="76"/>
      <c r="BS33" s="76"/>
      <c r="BT33" s="76"/>
      <c r="BU33" s="76"/>
      <c r="BV33" s="76"/>
      <c r="BW33" s="76"/>
      <c r="BX33" s="76"/>
      <c r="BY33" s="76"/>
      <c r="BZ33" s="76"/>
      <c r="CA33" s="76"/>
      <c r="CB33" s="7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c r="DK33" s="76"/>
      <c r="DL33" s="76"/>
      <c r="DM33" s="76"/>
      <c r="DN33" s="76"/>
      <c r="DO33" s="76"/>
      <c r="DP33" s="76"/>
      <c r="DQ33" s="76"/>
      <c r="DR33" s="76"/>
      <c r="DS33" s="76"/>
      <c r="DT33" s="76"/>
      <c r="DU33" s="76"/>
      <c r="DV33" s="76"/>
      <c r="DW33" s="76"/>
      <c r="DX33" s="76"/>
      <c r="DY33" s="76"/>
      <c r="DZ33" s="76"/>
      <c r="EA33" s="76"/>
      <c r="EB33" s="76"/>
      <c r="EC33" s="76"/>
      <c r="ED33" s="76"/>
      <c r="EE33" s="76"/>
      <c r="EF33" s="76"/>
      <c r="EG33" s="76"/>
      <c r="EH33" s="76"/>
      <c r="EI33" s="76"/>
      <c r="EJ33" s="76"/>
      <c r="EK33" s="76"/>
      <c r="EL33" s="76"/>
      <c r="EM33" s="76"/>
      <c r="EN33" s="76"/>
      <c r="EO33" s="76"/>
      <c r="EP33" s="76"/>
      <c r="EQ33" s="76"/>
      <c r="ER33" s="76"/>
      <c r="ES33" s="76"/>
      <c r="ET33" s="76"/>
      <c r="EU33" s="76"/>
      <c r="EV33" s="76"/>
      <c r="EW33" s="76"/>
      <c r="EX33" s="76"/>
      <c r="EY33" s="76"/>
      <c r="EZ33" s="76"/>
      <c r="FA33" s="76"/>
      <c r="FB33" s="76"/>
      <c r="FC33" s="76"/>
      <c r="FD33" s="76"/>
      <c r="FE33" s="76"/>
      <c r="FF33" s="76"/>
      <c r="FG33" s="76"/>
      <c r="FH33" s="76"/>
      <c r="FI33" s="76"/>
      <c r="FJ33" s="76"/>
      <c r="FK33" s="76"/>
      <c r="FL33" s="76"/>
      <c r="FM33" s="76"/>
      <c r="FN33" s="76"/>
      <c r="FO33" s="76"/>
      <c r="FP33" s="76"/>
      <c r="FQ33" s="76"/>
      <c r="FR33" s="76"/>
      <c r="FS33" s="76"/>
      <c r="FT33" s="76"/>
      <c r="FU33" s="76"/>
      <c r="FV33" s="76"/>
      <c r="FW33" s="76"/>
      <c r="FX33" s="76"/>
      <c r="FY33" s="76"/>
      <c r="FZ33" s="76"/>
      <c r="GA33" s="76"/>
      <c r="GB33" s="76"/>
      <c r="GC33" s="76"/>
      <c r="GD33" s="76"/>
      <c r="GE33" s="76"/>
      <c r="GF33" s="76"/>
      <c r="GG33" s="76"/>
      <c r="GH33" s="76"/>
      <c r="GI33" s="76"/>
      <c r="GJ33" s="76"/>
      <c r="GK33" s="76"/>
      <c r="GL33" s="76"/>
      <c r="GM33" s="76"/>
      <c r="GN33" s="76"/>
      <c r="GO33" s="76"/>
      <c r="GP33" s="76"/>
      <c r="GQ33" s="76"/>
      <c r="GR33" s="76"/>
      <c r="GS33" s="76"/>
      <c r="GT33" s="76"/>
      <c r="GU33" s="76"/>
      <c r="GV33" s="76"/>
      <c r="GW33" s="76"/>
      <c r="GX33" s="76"/>
      <c r="GY33" s="76"/>
      <c r="GZ33" s="76"/>
      <c r="HA33" s="76"/>
      <c r="HB33" s="76"/>
      <c r="HC33" s="76"/>
      <c r="HD33" s="76"/>
      <c r="HE33" s="76"/>
      <c r="HF33" s="76"/>
      <c r="HG33" s="76"/>
      <c r="HH33" s="76"/>
      <c r="HI33" s="76"/>
      <c r="HJ33" s="76"/>
      <c r="HK33" s="76"/>
      <c r="HL33" s="76"/>
      <c r="HM33" s="76"/>
      <c r="HN33" s="76"/>
      <c r="HO33" s="76"/>
      <c r="HP33" s="76"/>
      <c r="HQ33" s="76"/>
      <c r="HR33" s="76"/>
      <c r="HS33" s="76"/>
      <c r="HT33" s="76"/>
      <c r="HU33" s="76"/>
      <c r="HV33" s="76"/>
      <c r="HW33" s="76"/>
      <c r="HX33" s="76"/>
      <c r="HY33" s="76"/>
      <c r="HZ33" s="76"/>
      <c r="IA33" s="76"/>
      <c r="IB33" s="76"/>
      <c r="IC33" s="76"/>
      <c r="ID33" s="76"/>
      <c r="IE33" s="76"/>
      <c r="IF33" s="76"/>
      <c r="IG33" s="76"/>
      <c r="IH33" s="76"/>
      <c r="II33" s="76"/>
      <c r="IJ33" s="76"/>
      <c r="IK33" s="76"/>
      <c r="IL33" s="76"/>
    </row>
    <row r="34" spans="1:246" s="77" customFormat="1" ht="33" customHeight="1">
      <c r="A34" s="95" t="s">
        <v>54</v>
      </c>
      <c r="B34" s="96" t="s">
        <v>55</v>
      </c>
      <c r="C34" s="84">
        <v>365000</v>
      </c>
      <c r="D34" s="97">
        <v>412537.52</v>
      </c>
      <c r="E34" s="97">
        <v>412537.52</v>
      </c>
      <c r="F34" s="86">
        <f t="shared" si="0"/>
        <v>113.02397808219177</v>
      </c>
      <c r="G34" s="86">
        <f t="shared" si="1"/>
        <v>100</v>
      </c>
      <c r="H34" s="63">
        <v>3</v>
      </c>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76"/>
      <c r="AQ34" s="76"/>
      <c r="AR34" s="76"/>
      <c r="AS34" s="76"/>
      <c r="AT34" s="76"/>
      <c r="AU34" s="76"/>
      <c r="AV34" s="76"/>
      <c r="AW34" s="76"/>
      <c r="AX34" s="76"/>
      <c r="AY34" s="76"/>
      <c r="AZ34" s="76"/>
      <c r="BA34" s="76"/>
      <c r="BB34" s="76"/>
      <c r="BC34" s="76"/>
      <c r="BD34" s="76"/>
      <c r="BE34" s="76"/>
      <c r="BF34" s="76"/>
      <c r="BG34" s="76"/>
      <c r="BH34" s="76"/>
      <c r="BI34" s="76"/>
      <c r="BJ34" s="76"/>
      <c r="BK34" s="76"/>
      <c r="BL34" s="76"/>
      <c r="BM34" s="76"/>
      <c r="BN34" s="76"/>
      <c r="BO34" s="76"/>
      <c r="BP34" s="76"/>
      <c r="BQ34" s="76"/>
      <c r="BR34" s="76"/>
      <c r="BS34" s="76"/>
      <c r="BT34" s="76"/>
      <c r="BU34" s="76"/>
      <c r="BV34" s="76"/>
      <c r="BW34" s="76"/>
      <c r="BX34" s="76"/>
      <c r="BY34" s="76"/>
      <c r="BZ34" s="76"/>
      <c r="CA34" s="76"/>
      <c r="CB34" s="7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c r="DK34" s="76"/>
      <c r="DL34" s="76"/>
      <c r="DM34" s="76"/>
      <c r="DN34" s="76"/>
      <c r="DO34" s="76"/>
      <c r="DP34" s="76"/>
      <c r="DQ34" s="76"/>
      <c r="DR34" s="76"/>
      <c r="DS34" s="76"/>
      <c r="DT34" s="76"/>
      <c r="DU34" s="76"/>
      <c r="DV34" s="76"/>
      <c r="DW34" s="76"/>
      <c r="DX34" s="76"/>
      <c r="DY34" s="76"/>
      <c r="DZ34" s="76"/>
      <c r="EA34" s="76"/>
      <c r="EB34" s="76"/>
      <c r="EC34" s="76"/>
      <c r="ED34" s="76"/>
      <c r="EE34" s="76"/>
      <c r="EF34" s="76"/>
      <c r="EG34" s="76"/>
      <c r="EH34" s="76"/>
      <c r="EI34" s="76"/>
      <c r="EJ34" s="76"/>
      <c r="EK34" s="76"/>
      <c r="EL34" s="76"/>
      <c r="EM34" s="76"/>
      <c r="EN34" s="76"/>
      <c r="EO34" s="76"/>
      <c r="EP34" s="76"/>
      <c r="EQ34" s="76"/>
      <c r="ER34" s="76"/>
      <c r="ES34" s="76"/>
      <c r="ET34" s="76"/>
      <c r="EU34" s="76"/>
      <c r="EV34" s="76"/>
      <c r="EW34" s="76"/>
      <c r="EX34" s="76"/>
      <c r="EY34" s="76"/>
      <c r="EZ34" s="76"/>
      <c r="FA34" s="76"/>
      <c r="FB34" s="76"/>
      <c r="FC34" s="76"/>
      <c r="FD34" s="76"/>
      <c r="FE34" s="76"/>
      <c r="FF34" s="76"/>
      <c r="FG34" s="76"/>
      <c r="FH34" s="76"/>
      <c r="FI34" s="76"/>
      <c r="FJ34" s="76"/>
      <c r="FK34" s="76"/>
      <c r="FL34" s="76"/>
      <c r="FM34" s="76"/>
      <c r="FN34" s="76"/>
      <c r="FO34" s="76"/>
      <c r="FP34" s="76"/>
      <c r="FQ34" s="76"/>
      <c r="FR34" s="76"/>
      <c r="FS34" s="76"/>
      <c r="FT34" s="76"/>
      <c r="FU34" s="76"/>
      <c r="FV34" s="76"/>
      <c r="FW34" s="76"/>
      <c r="FX34" s="76"/>
      <c r="FY34" s="76"/>
      <c r="FZ34" s="76"/>
      <c r="GA34" s="76"/>
      <c r="GB34" s="76"/>
      <c r="GC34" s="76"/>
      <c r="GD34" s="76"/>
      <c r="GE34" s="76"/>
      <c r="GF34" s="76"/>
      <c r="GG34" s="76"/>
      <c r="GH34" s="76"/>
      <c r="GI34" s="76"/>
      <c r="GJ34" s="76"/>
      <c r="GK34" s="76"/>
      <c r="GL34" s="76"/>
      <c r="GM34" s="76"/>
      <c r="GN34" s="76"/>
      <c r="GO34" s="76"/>
      <c r="GP34" s="76"/>
      <c r="GQ34" s="76"/>
      <c r="GR34" s="76"/>
      <c r="GS34" s="76"/>
      <c r="GT34" s="76"/>
      <c r="GU34" s="76"/>
      <c r="GV34" s="76"/>
      <c r="GW34" s="76"/>
      <c r="GX34" s="76"/>
      <c r="GY34" s="76"/>
      <c r="GZ34" s="76"/>
      <c r="HA34" s="76"/>
      <c r="HB34" s="76"/>
      <c r="HC34" s="76"/>
      <c r="HD34" s="76"/>
      <c r="HE34" s="76"/>
      <c r="HF34" s="76"/>
      <c r="HG34" s="76"/>
      <c r="HH34" s="76"/>
      <c r="HI34" s="76"/>
      <c r="HJ34" s="76"/>
      <c r="HK34" s="76"/>
      <c r="HL34" s="76"/>
      <c r="HM34" s="76"/>
      <c r="HN34" s="76"/>
      <c r="HO34" s="76"/>
      <c r="HP34" s="76"/>
      <c r="HQ34" s="76"/>
      <c r="HR34" s="76"/>
      <c r="HS34" s="76"/>
      <c r="HT34" s="76"/>
      <c r="HU34" s="76"/>
      <c r="HV34" s="76"/>
      <c r="HW34" s="76"/>
      <c r="HX34" s="76"/>
      <c r="HY34" s="76"/>
      <c r="HZ34" s="76"/>
      <c r="IA34" s="76"/>
      <c r="IB34" s="76"/>
      <c r="IC34" s="76"/>
      <c r="ID34" s="76"/>
      <c r="IE34" s="76"/>
      <c r="IF34" s="76"/>
      <c r="IG34" s="76"/>
      <c r="IH34" s="76"/>
      <c r="II34" s="76"/>
      <c r="IJ34" s="76"/>
      <c r="IK34" s="76"/>
      <c r="IL34" s="76"/>
    </row>
    <row r="35" spans="1:246" s="77" customFormat="1" ht="25.5" customHeight="1">
      <c r="A35" s="95" t="s">
        <v>56</v>
      </c>
      <c r="B35" s="96" t="s">
        <v>57</v>
      </c>
      <c r="C35" s="84">
        <v>363000</v>
      </c>
      <c r="D35" s="97">
        <v>291265.93</v>
      </c>
      <c r="E35" s="97">
        <v>291265.93</v>
      </c>
      <c r="F35" s="86">
        <f t="shared" si="0"/>
        <v>80.23854820936639</v>
      </c>
      <c r="G35" s="86">
        <f t="shared" si="1"/>
        <v>100</v>
      </c>
      <c r="H35" s="63"/>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c r="DK35" s="76"/>
      <c r="DL35" s="76"/>
      <c r="DM35" s="76"/>
      <c r="DN35" s="76"/>
      <c r="DO35" s="76"/>
      <c r="DP35" s="76"/>
      <c r="DQ35" s="76"/>
      <c r="DR35" s="76"/>
      <c r="DS35" s="76"/>
      <c r="DT35" s="76"/>
      <c r="DU35" s="76"/>
      <c r="DV35" s="76"/>
      <c r="DW35" s="76"/>
      <c r="DX35" s="76"/>
      <c r="DY35" s="76"/>
      <c r="DZ35" s="76"/>
      <c r="EA35" s="76"/>
      <c r="EB35" s="76"/>
      <c r="EC35" s="76"/>
      <c r="ED35" s="76"/>
      <c r="EE35" s="76"/>
      <c r="EF35" s="76"/>
      <c r="EG35" s="76"/>
      <c r="EH35" s="76"/>
      <c r="EI35" s="76"/>
      <c r="EJ35" s="76"/>
      <c r="EK35" s="76"/>
      <c r="EL35" s="76"/>
      <c r="EM35" s="76"/>
      <c r="EN35" s="76"/>
      <c r="EO35" s="76"/>
      <c r="EP35" s="76"/>
      <c r="EQ35" s="76"/>
      <c r="ER35" s="76"/>
      <c r="ES35" s="76"/>
      <c r="ET35" s="76"/>
      <c r="EU35" s="76"/>
      <c r="EV35" s="76"/>
      <c r="EW35" s="76"/>
      <c r="EX35" s="76"/>
      <c r="EY35" s="76"/>
      <c r="EZ35" s="76"/>
      <c r="FA35" s="76"/>
      <c r="FB35" s="76"/>
      <c r="FC35" s="76"/>
      <c r="FD35" s="76"/>
      <c r="FE35" s="76"/>
      <c r="FF35" s="76"/>
      <c r="FG35" s="76"/>
      <c r="FH35" s="76"/>
      <c r="FI35" s="76"/>
      <c r="FJ35" s="76"/>
      <c r="FK35" s="76"/>
      <c r="FL35" s="76"/>
      <c r="FM35" s="76"/>
      <c r="FN35" s="76"/>
      <c r="FO35" s="76"/>
      <c r="FP35" s="76"/>
      <c r="FQ35" s="76"/>
      <c r="FR35" s="76"/>
      <c r="FS35" s="76"/>
      <c r="FT35" s="76"/>
      <c r="FU35" s="76"/>
      <c r="FV35" s="76"/>
      <c r="FW35" s="76"/>
      <c r="FX35" s="76"/>
      <c r="FY35" s="76"/>
      <c r="FZ35" s="76"/>
      <c r="GA35" s="76"/>
      <c r="GB35" s="76"/>
      <c r="GC35" s="76"/>
      <c r="GD35" s="76"/>
      <c r="GE35" s="76"/>
      <c r="GF35" s="76"/>
      <c r="GG35" s="76"/>
      <c r="GH35" s="76"/>
      <c r="GI35" s="76"/>
      <c r="GJ35" s="76"/>
      <c r="GK35" s="76"/>
      <c r="GL35" s="76"/>
      <c r="GM35" s="76"/>
      <c r="GN35" s="76"/>
      <c r="GO35" s="76"/>
      <c r="GP35" s="76"/>
      <c r="GQ35" s="76"/>
      <c r="GR35" s="76"/>
      <c r="GS35" s="76"/>
      <c r="GT35" s="76"/>
      <c r="GU35" s="76"/>
      <c r="GV35" s="76"/>
      <c r="GW35" s="76"/>
      <c r="GX35" s="76"/>
      <c r="GY35" s="76"/>
      <c r="GZ35" s="76"/>
      <c r="HA35" s="76"/>
      <c r="HB35" s="76"/>
      <c r="HC35" s="76"/>
      <c r="HD35" s="76"/>
      <c r="HE35" s="76"/>
      <c r="HF35" s="76"/>
      <c r="HG35" s="76"/>
      <c r="HH35" s="76"/>
      <c r="HI35" s="76"/>
      <c r="HJ35" s="76"/>
      <c r="HK35" s="76"/>
      <c r="HL35" s="76"/>
      <c r="HM35" s="76"/>
      <c r="HN35" s="76"/>
      <c r="HO35" s="76"/>
      <c r="HP35" s="76"/>
      <c r="HQ35" s="76"/>
      <c r="HR35" s="76"/>
      <c r="HS35" s="76"/>
      <c r="HT35" s="76"/>
      <c r="HU35" s="76"/>
      <c r="HV35" s="76"/>
      <c r="HW35" s="76"/>
      <c r="HX35" s="76"/>
      <c r="HY35" s="76"/>
      <c r="HZ35" s="76"/>
      <c r="IA35" s="76"/>
      <c r="IB35" s="76"/>
      <c r="IC35" s="76"/>
      <c r="ID35" s="76"/>
      <c r="IE35" s="76"/>
      <c r="IF35" s="76"/>
      <c r="IG35" s="76"/>
      <c r="IH35" s="76"/>
      <c r="II35" s="76"/>
      <c r="IJ35" s="76"/>
      <c r="IK35" s="76"/>
      <c r="IL35" s="76"/>
    </row>
    <row r="36" spans="1:246" s="77" customFormat="1" ht="25.5" customHeight="1">
      <c r="A36" s="95" t="s">
        <v>58</v>
      </c>
      <c r="B36" s="96" t="s">
        <v>59</v>
      </c>
      <c r="C36" s="84">
        <v>22545000</v>
      </c>
      <c r="D36" s="97">
        <v>23015097.97</v>
      </c>
      <c r="E36" s="97">
        <v>23015097.97</v>
      </c>
      <c r="F36" s="86">
        <f t="shared" si="0"/>
        <v>102.08515400310489</v>
      </c>
      <c r="G36" s="86">
        <f t="shared" si="1"/>
        <v>100</v>
      </c>
      <c r="H36" s="63"/>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c r="DK36" s="76"/>
      <c r="DL36" s="76"/>
      <c r="DM36" s="76"/>
      <c r="DN36" s="76"/>
      <c r="DO36" s="76"/>
      <c r="DP36" s="76"/>
      <c r="DQ36" s="76"/>
      <c r="DR36" s="76"/>
      <c r="DS36" s="76"/>
      <c r="DT36" s="76"/>
      <c r="DU36" s="76"/>
      <c r="DV36" s="76"/>
      <c r="DW36" s="76"/>
      <c r="DX36" s="76"/>
      <c r="DY36" s="76"/>
      <c r="DZ36" s="76"/>
      <c r="EA36" s="76"/>
      <c r="EB36" s="76"/>
      <c r="EC36" s="76"/>
      <c r="ED36" s="76"/>
      <c r="EE36" s="76"/>
      <c r="EF36" s="76"/>
      <c r="EG36" s="76"/>
      <c r="EH36" s="76"/>
      <c r="EI36" s="76"/>
      <c r="EJ36" s="76"/>
      <c r="EK36" s="76"/>
      <c r="EL36" s="76"/>
      <c r="EM36" s="76"/>
      <c r="EN36" s="76"/>
      <c r="EO36" s="76"/>
      <c r="EP36" s="76"/>
      <c r="EQ36" s="76"/>
      <c r="ER36" s="76"/>
      <c r="ES36" s="76"/>
      <c r="ET36" s="76"/>
      <c r="EU36" s="76"/>
      <c r="EV36" s="76"/>
      <c r="EW36" s="76"/>
      <c r="EX36" s="76"/>
      <c r="EY36" s="76"/>
      <c r="EZ36" s="76"/>
      <c r="FA36" s="76"/>
      <c r="FB36" s="76"/>
      <c r="FC36" s="76"/>
      <c r="FD36" s="76"/>
      <c r="FE36" s="76"/>
      <c r="FF36" s="76"/>
      <c r="FG36" s="76"/>
      <c r="FH36" s="76"/>
      <c r="FI36" s="76"/>
      <c r="FJ36" s="76"/>
      <c r="FK36" s="76"/>
      <c r="FL36" s="76"/>
      <c r="FM36" s="76"/>
      <c r="FN36" s="76"/>
      <c r="FO36" s="76"/>
      <c r="FP36" s="76"/>
      <c r="FQ36" s="76"/>
      <c r="FR36" s="76"/>
      <c r="FS36" s="76"/>
      <c r="FT36" s="76"/>
      <c r="FU36" s="76"/>
      <c r="FV36" s="76"/>
      <c r="FW36" s="76"/>
      <c r="FX36" s="76"/>
      <c r="FY36" s="76"/>
      <c r="FZ36" s="76"/>
      <c r="GA36" s="76"/>
      <c r="GB36" s="76"/>
      <c r="GC36" s="76"/>
      <c r="GD36" s="76"/>
      <c r="GE36" s="76"/>
      <c r="GF36" s="76"/>
      <c r="GG36" s="76"/>
      <c r="GH36" s="76"/>
      <c r="GI36" s="76"/>
      <c r="GJ36" s="76"/>
      <c r="GK36" s="76"/>
      <c r="GL36" s="76"/>
      <c r="GM36" s="76"/>
      <c r="GN36" s="76"/>
      <c r="GO36" s="76"/>
      <c r="GP36" s="76"/>
      <c r="GQ36" s="76"/>
      <c r="GR36" s="76"/>
      <c r="GS36" s="76"/>
      <c r="GT36" s="76"/>
      <c r="GU36" s="76"/>
      <c r="GV36" s="76"/>
      <c r="GW36" s="76"/>
      <c r="GX36" s="76"/>
      <c r="GY36" s="76"/>
      <c r="GZ36" s="76"/>
      <c r="HA36" s="76"/>
      <c r="HB36" s="76"/>
      <c r="HC36" s="76"/>
      <c r="HD36" s="76"/>
      <c r="HE36" s="76"/>
      <c r="HF36" s="76"/>
      <c r="HG36" s="76"/>
      <c r="HH36" s="76"/>
      <c r="HI36" s="76"/>
      <c r="HJ36" s="76"/>
      <c r="HK36" s="76"/>
      <c r="HL36" s="76"/>
      <c r="HM36" s="76"/>
      <c r="HN36" s="76"/>
      <c r="HO36" s="76"/>
      <c r="HP36" s="76"/>
      <c r="HQ36" s="76"/>
      <c r="HR36" s="76"/>
      <c r="HS36" s="76"/>
      <c r="HT36" s="76"/>
      <c r="HU36" s="76"/>
      <c r="HV36" s="76"/>
      <c r="HW36" s="76"/>
      <c r="HX36" s="76"/>
      <c r="HY36" s="76"/>
      <c r="HZ36" s="76"/>
      <c r="IA36" s="76"/>
      <c r="IB36" s="76"/>
      <c r="IC36" s="76"/>
      <c r="ID36" s="76"/>
      <c r="IE36" s="76"/>
      <c r="IF36" s="76"/>
      <c r="IG36" s="76"/>
      <c r="IH36" s="76"/>
      <c r="II36" s="76"/>
      <c r="IJ36" s="76"/>
      <c r="IK36" s="76"/>
      <c r="IL36" s="76"/>
    </row>
    <row r="37" spans="1:246" s="77" customFormat="1" ht="25.5" customHeight="1">
      <c r="A37" s="95" t="s">
        <v>60</v>
      </c>
      <c r="B37" s="96" t="s">
        <v>61</v>
      </c>
      <c r="C37" s="84">
        <v>2628000</v>
      </c>
      <c r="D37" s="97">
        <v>2433109.62</v>
      </c>
      <c r="E37" s="97">
        <v>2433109.62</v>
      </c>
      <c r="F37" s="86">
        <f t="shared" si="0"/>
        <v>92.5840799086758</v>
      </c>
      <c r="G37" s="86">
        <f t="shared" si="1"/>
        <v>100</v>
      </c>
      <c r="H37" s="63"/>
      <c r="I37" s="76"/>
      <c r="J37" s="76"/>
      <c r="K37" s="76"/>
      <c r="L37" s="76"/>
      <c r="M37" s="76"/>
      <c r="N37" s="76"/>
      <c r="O37" s="76"/>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c r="DK37" s="76"/>
      <c r="DL37" s="76"/>
      <c r="DM37" s="76"/>
      <c r="DN37" s="76"/>
      <c r="DO37" s="76"/>
      <c r="DP37" s="76"/>
      <c r="DQ37" s="76"/>
      <c r="DR37" s="76"/>
      <c r="DS37" s="76"/>
      <c r="DT37" s="76"/>
      <c r="DU37" s="76"/>
      <c r="DV37" s="76"/>
      <c r="DW37" s="76"/>
      <c r="DX37" s="76"/>
      <c r="DY37" s="76"/>
      <c r="DZ37" s="76"/>
      <c r="EA37" s="76"/>
      <c r="EB37" s="76"/>
      <c r="EC37" s="76"/>
      <c r="ED37" s="76"/>
      <c r="EE37" s="76"/>
      <c r="EF37" s="76"/>
      <c r="EG37" s="76"/>
      <c r="EH37" s="76"/>
      <c r="EI37" s="76"/>
      <c r="EJ37" s="76"/>
      <c r="EK37" s="76"/>
      <c r="EL37" s="76"/>
      <c r="EM37" s="76"/>
      <c r="EN37" s="76"/>
      <c r="EO37" s="76"/>
      <c r="EP37" s="76"/>
      <c r="EQ37" s="76"/>
      <c r="ER37" s="76"/>
      <c r="ES37" s="76"/>
      <c r="ET37" s="76"/>
      <c r="EU37" s="76"/>
      <c r="EV37" s="76"/>
      <c r="EW37" s="76"/>
      <c r="EX37" s="76"/>
      <c r="EY37" s="76"/>
      <c r="EZ37" s="76"/>
      <c r="FA37" s="76"/>
      <c r="FB37" s="76"/>
      <c r="FC37" s="76"/>
      <c r="FD37" s="76"/>
      <c r="FE37" s="76"/>
      <c r="FF37" s="76"/>
      <c r="FG37" s="76"/>
      <c r="FH37" s="76"/>
      <c r="FI37" s="76"/>
      <c r="FJ37" s="76"/>
      <c r="FK37" s="76"/>
      <c r="FL37" s="76"/>
      <c r="FM37" s="76"/>
      <c r="FN37" s="76"/>
      <c r="FO37" s="76"/>
      <c r="FP37" s="76"/>
      <c r="FQ37" s="76"/>
      <c r="FR37" s="76"/>
      <c r="FS37" s="76"/>
      <c r="FT37" s="76"/>
      <c r="FU37" s="76"/>
      <c r="FV37" s="76"/>
      <c r="FW37" s="76"/>
      <c r="FX37" s="76"/>
      <c r="FY37" s="76"/>
      <c r="FZ37" s="76"/>
      <c r="GA37" s="76"/>
      <c r="GB37" s="76"/>
      <c r="GC37" s="76"/>
      <c r="GD37" s="76"/>
      <c r="GE37" s="76"/>
      <c r="GF37" s="76"/>
      <c r="GG37" s="76"/>
      <c r="GH37" s="76"/>
      <c r="GI37" s="76"/>
      <c r="GJ37" s="76"/>
      <c r="GK37" s="76"/>
      <c r="GL37" s="76"/>
      <c r="GM37" s="76"/>
      <c r="GN37" s="76"/>
      <c r="GO37" s="76"/>
      <c r="GP37" s="76"/>
      <c r="GQ37" s="76"/>
      <c r="GR37" s="76"/>
      <c r="GS37" s="76"/>
      <c r="GT37" s="76"/>
      <c r="GU37" s="76"/>
      <c r="GV37" s="76"/>
      <c r="GW37" s="76"/>
      <c r="GX37" s="76"/>
      <c r="GY37" s="76"/>
      <c r="GZ37" s="76"/>
      <c r="HA37" s="76"/>
      <c r="HB37" s="76"/>
      <c r="HC37" s="76"/>
      <c r="HD37" s="76"/>
      <c r="HE37" s="76"/>
      <c r="HF37" s="76"/>
      <c r="HG37" s="76"/>
      <c r="HH37" s="76"/>
      <c r="HI37" s="76"/>
      <c r="HJ37" s="76"/>
      <c r="HK37" s="76"/>
      <c r="HL37" s="76"/>
      <c r="HM37" s="76"/>
      <c r="HN37" s="76"/>
      <c r="HO37" s="76"/>
      <c r="HP37" s="76"/>
      <c r="HQ37" s="76"/>
      <c r="HR37" s="76"/>
      <c r="HS37" s="76"/>
      <c r="HT37" s="76"/>
      <c r="HU37" s="76"/>
      <c r="HV37" s="76"/>
      <c r="HW37" s="76"/>
      <c r="HX37" s="76"/>
      <c r="HY37" s="76"/>
      <c r="HZ37" s="76"/>
      <c r="IA37" s="76"/>
      <c r="IB37" s="76"/>
      <c r="IC37" s="76"/>
      <c r="ID37" s="76"/>
      <c r="IE37" s="76"/>
      <c r="IF37" s="76"/>
      <c r="IG37" s="76"/>
      <c r="IH37" s="76"/>
      <c r="II37" s="76"/>
      <c r="IJ37" s="76"/>
      <c r="IK37" s="76"/>
      <c r="IL37" s="76"/>
    </row>
    <row r="38" spans="1:246" s="77" customFormat="1" ht="25.5" customHeight="1">
      <c r="A38" s="95" t="s">
        <v>62</v>
      </c>
      <c r="B38" s="96" t="s">
        <v>63</v>
      </c>
      <c r="C38" s="84">
        <v>4335000</v>
      </c>
      <c r="D38" s="97">
        <v>4643271.3</v>
      </c>
      <c r="E38" s="97">
        <v>4643271.3</v>
      </c>
      <c r="F38" s="86">
        <f t="shared" si="0"/>
        <v>107.11121799307959</v>
      </c>
      <c r="G38" s="86">
        <f t="shared" si="1"/>
        <v>100</v>
      </c>
      <c r="H38" s="63"/>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c r="DK38" s="76"/>
      <c r="DL38" s="76"/>
      <c r="DM38" s="76"/>
      <c r="DN38" s="76"/>
      <c r="DO38" s="76"/>
      <c r="DP38" s="76"/>
      <c r="DQ38" s="76"/>
      <c r="DR38" s="76"/>
      <c r="DS38" s="76"/>
      <c r="DT38" s="76"/>
      <c r="DU38" s="76"/>
      <c r="DV38" s="76"/>
      <c r="DW38" s="76"/>
      <c r="DX38" s="76"/>
      <c r="DY38" s="76"/>
      <c r="DZ38" s="76"/>
      <c r="EA38" s="76"/>
      <c r="EB38" s="76"/>
      <c r="EC38" s="76"/>
      <c r="ED38" s="76"/>
      <c r="EE38" s="76"/>
      <c r="EF38" s="76"/>
      <c r="EG38" s="76"/>
      <c r="EH38" s="76"/>
      <c r="EI38" s="76"/>
      <c r="EJ38" s="76"/>
      <c r="EK38" s="76"/>
      <c r="EL38" s="76"/>
      <c r="EM38" s="76"/>
      <c r="EN38" s="76"/>
      <c r="EO38" s="76"/>
      <c r="EP38" s="76"/>
      <c r="EQ38" s="76"/>
      <c r="ER38" s="76"/>
      <c r="ES38" s="76"/>
      <c r="ET38" s="76"/>
      <c r="EU38" s="76"/>
      <c r="EV38" s="76"/>
      <c r="EW38" s="76"/>
      <c r="EX38" s="76"/>
      <c r="EY38" s="76"/>
      <c r="EZ38" s="76"/>
      <c r="FA38" s="76"/>
      <c r="FB38" s="76"/>
      <c r="FC38" s="76"/>
      <c r="FD38" s="76"/>
      <c r="FE38" s="76"/>
      <c r="FF38" s="76"/>
      <c r="FG38" s="76"/>
      <c r="FH38" s="76"/>
      <c r="FI38" s="76"/>
      <c r="FJ38" s="76"/>
      <c r="FK38" s="76"/>
      <c r="FL38" s="76"/>
      <c r="FM38" s="76"/>
      <c r="FN38" s="76"/>
      <c r="FO38" s="76"/>
      <c r="FP38" s="76"/>
      <c r="FQ38" s="76"/>
      <c r="FR38" s="76"/>
      <c r="FS38" s="76"/>
      <c r="FT38" s="76"/>
      <c r="FU38" s="76"/>
      <c r="FV38" s="76"/>
      <c r="FW38" s="76"/>
      <c r="FX38" s="76"/>
      <c r="FY38" s="76"/>
      <c r="FZ38" s="76"/>
      <c r="GA38" s="76"/>
      <c r="GB38" s="76"/>
      <c r="GC38" s="76"/>
      <c r="GD38" s="76"/>
      <c r="GE38" s="76"/>
      <c r="GF38" s="76"/>
      <c r="GG38" s="76"/>
      <c r="GH38" s="76"/>
      <c r="GI38" s="76"/>
      <c r="GJ38" s="76"/>
      <c r="GK38" s="76"/>
      <c r="GL38" s="76"/>
      <c r="GM38" s="76"/>
      <c r="GN38" s="76"/>
      <c r="GO38" s="76"/>
      <c r="GP38" s="76"/>
      <c r="GQ38" s="76"/>
      <c r="GR38" s="76"/>
      <c r="GS38" s="76"/>
      <c r="GT38" s="76"/>
      <c r="GU38" s="76"/>
      <c r="GV38" s="76"/>
      <c r="GW38" s="76"/>
      <c r="GX38" s="76"/>
      <c r="GY38" s="76"/>
      <c r="GZ38" s="76"/>
      <c r="HA38" s="76"/>
      <c r="HB38" s="76"/>
      <c r="HC38" s="76"/>
      <c r="HD38" s="76"/>
      <c r="HE38" s="76"/>
      <c r="HF38" s="76"/>
      <c r="HG38" s="76"/>
      <c r="HH38" s="76"/>
      <c r="HI38" s="76"/>
      <c r="HJ38" s="76"/>
      <c r="HK38" s="76"/>
      <c r="HL38" s="76"/>
      <c r="HM38" s="76"/>
      <c r="HN38" s="76"/>
      <c r="HO38" s="76"/>
      <c r="HP38" s="76"/>
      <c r="HQ38" s="76"/>
      <c r="HR38" s="76"/>
      <c r="HS38" s="76"/>
      <c r="HT38" s="76"/>
      <c r="HU38" s="76"/>
      <c r="HV38" s="76"/>
      <c r="HW38" s="76"/>
      <c r="HX38" s="76"/>
      <c r="HY38" s="76"/>
      <c r="HZ38" s="76"/>
      <c r="IA38" s="76"/>
      <c r="IB38" s="76"/>
      <c r="IC38" s="76"/>
      <c r="ID38" s="76"/>
      <c r="IE38" s="76"/>
      <c r="IF38" s="76"/>
      <c r="IG38" s="76"/>
      <c r="IH38" s="76"/>
      <c r="II38" s="76"/>
      <c r="IJ38" s="76"/>
      <c r="IK38" s="76"/>
      <c r="IL38" s="76"/>
    </row>
    <row r="39" spans="1:246" s="77" customFormat="1" ht="25.5" customHeight="1">
      <c r="A39" s="95" t="s">
        <v>64</v>
      </c>
      <c r="B39" s="96" t="s">
        <v>65</v>
      </c>
      <c r="C39" s="84">
        <v>755000</v>
      </c>
      <c r="D39" s="97">
        <v>737555.72</v>
      </c>
      <c r="E39" s="97">
        <v>737555.71</v>
      </c>
      <c r="F39" s="86">
        <f t="shared" si="0"/>
        <v>97.68949801324503</v>
      </c>
      <c r="G39" s="86">
        <f t="shared" si="1"/>
        <v>99.99999864417023</v>
      </c>
      <c r="H39" s="63"/>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c r="DK39" s="76"/>
      <c r="DL39" s="76"/>
      <c r="DM39" s="76"/>
      <c r="DN39" s="76"/>
      <c r="DO39" s="76"/>
      <c r="DP39" s="76"/>
      <c r="DQ39" s="76"/>
      <c r="DR39" s="76"/>
      <c r="DS39" s="76"/>
      <c r="DT39" s="76"/>
      <c r="DU39" s="76"/>
      <c r="DV39" s="76"/>
      <c r="DW39" s="76"/>
      <c r="DX39" s="76"/>
      <c r="DY39" s="76"/>
      <c r="DZ39" s="76"/>
      <c r="EA39" s="76"/>
      <c r="EB39" s="76"/>
      <c r="EC39" s="76"/>
      <c r="ED39" s="76"/>
      <c r="EE39" s="76"/>
      <c r="EF39" s="76"/>
      <c r="EG39" s="76"/>
      <c r="EH39" s="76"/>
      <c r="EI39" s="76"/>
      <c r="EJ39" s="76"/>
      <c r="EK39" s="76"/>
      <c r="EL39" s="76"/>
      <c r="EM39" s="76"/>
      <c r="EN39" s="76"/>
      <c r="EO39" s="76"/>
      <c r="EP39" s="76"/>
      <c r="EQ39" s="76"/>
      <c r="ER39" s="76"/>
      <c r="ES39" s="76"/>
      <c r="ET39" s="76"/>
      <c r="EU39" s="76"/>
      <c r="EV39" s="76"/>
      <c r="EW39" s="76"/>
      <c r="EX39" s="76"/>
      <c r="EY39" s="76"/>
      <c r="EZ39" s="76"/>
      <c r="FA39" s="76"/>
      <c r="FB39" s="76"/>
      <c r="FC39" s="76"/>
      <c r="FD39" s="76"/>
      <c r="FE39" s="76"/>
      <c r="FF39" s="76"/>
      <c r="FG39" s="76"/>
      <c r="FH39" s="76"/>
      <c r="FI39" s="76"/>
      <c r="FJ39" s="76"/>
      <c r="FK39" s="76"/>
      <c r="FL39" s="76"/>
      <c r="FM39" s="76"/>
      <c r="FN39" s="76"/>
      <c r="FO39" s="76"/>
      <c r="FP39" s="76"/>
      <c r="FQ39" s="76"/>
      <c r="FR39" s="76"/>
      <c r="FS39" s="76"/>
      <c r="FT39" s="76"/>
      <c r="FU39" s="76"/>
      <c r="FV39" s="76"/>
      <c r="FW39" s="76"/>
      <c r="FX39" s="76"/>
      <c r="FY39" s="76"/>
      <c r="FZ39" s="76"/>
      <c r="GA39" s="76"/>
      <c r="GB39" s="76"/>
      <c r="GC39" s="76"/>
      <c r="GD39" s="76"/>
      <c r="GE39" s="76"/>
      <c r="GF39" s="76"/>
      <c r="GG39" s="76"/>
      <c r="GH39" s="76"/>
      <c r="GI39" s="76"/>
      <c r="GJ39" s="76"/>
      <c r="GK39" s="76"/>
      <c r="GL39" s="76"/>
      <c r="GM39" s="76"/>
      <c r="GN39" s="76"/>
      <c r="GO39" s="76"/>
      <c r="GP39" s="76"/>
      <c r="GQ39" s="76"/>
      <c r="GR39" s="76"/>
      <c r="GS39" s="76"/>
      <c r="GT39" s="76"/>
      <c r="GU39" s="76"/>
      <c r="GV39" s="76"/>
      <c r="GW39" s="76"/>
      <c r="GX39" s="76"/>
      <c r="GY39" s="76"/>
      <c r="GZ39" s="76"/>
      <c r="HA39" s="76"/>
      <c r="HB39" s="76"/>
      <c r="HC39" s="76"/>
      <c r="HD39" s="76"/>
      <c r="HE39" s="76"/>
      <c r="HF39" s="76"/>
      <c r="HG39" s="76"/>
      <c r="HH39" s="76"/>
      <c r="HI39" s="76"/>
      <c r="HJ39" s="76"/>
      <c r="HK39" s="76"/>
      <c r="HL39" s="76"/>
      <c r="HM39" s="76"/>
      <c r="HN39" s="76"/>
      <c r="HO39" s="76"/>
      <c r="HP39" s="76"/>
      <c r="HQ39" s="76"/>
      <c r="HR39" s="76"/>
      <c r="HS39" s="76"/>
      <c r="HT39" s="76"/>
      <c r="HU39" s="76"/>
      <c r="HV39" s="76"/>
      <c r="HW39" s="76"/>
      <c r="HX39" s="76"/>
      <c r="HY39" s="76"/>
      <c r="HZ39" s="76"/>
      <c r="IA39" s="76"/>
      <c r="IB39" s="76"/>
      <c r="IC39" s="76"/>
      <c r="ID39" s="76"/>
      <c r="IE39" s="76"/>
      <c r="IF39" s="76"/>
      <c r="IG39" s="76"/>
      <c r="IH39" s="76"/>
      <c r="II39" s="76"/>
      <c r="IJ39" s="76"/>
      <c r="IK39" s="76"/>
      <c r="IL39" s="76"/>
    </row>
    <row r="40" spans="1:246" s="77" customFormat="1" ht="25.5" customHeight="1">
      <c r="A40" s="95" t="s">
        <v>66</v>
      </c>
      <c r="B40" s="96" t="s">
        <v>67</v>
      </c>
      <c r="C40" s="84">
        <v>93000</v>
      </c>
      <c r="D40" s="97">
        <v>53817.9</v>
      </c>
      <c r="E40" s="97">
        <v>53817.9</v>
      </c>
      <c r="F40" s="86">
        <f t="shared" si="0"/>
        <v>57.86870967741936</v>
      </c>
      <c r="G40" s="86">
        <f t="shared" si="1"/>
        <v>100</v>
      </c>
      <c r="H40" s="63"/>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c r="DK40" s="76"/>
      <c r="DL40" s="76"/>
      <c r="DM40" s="76"/>
      <c r="DN40" s="76"/>
      <c r="DO40" s="76"/>
      <c r="DP40" s="76"/>
      <c r="DQ40" s="76"/>
      <c r="DR40" s="76"/>
      <c r="DS40" s="76"/>
      <c r="DT40" s="76"/>
      <c r="DU40" s="76"/>
      <c r="DV40" s="76"/>
      <c r="DW40" s="76"/>
      <c r="DX40" s="76"/>
      <c r="DY40" s="76"/>
      <c r="DZ40" s="76"/>
      <c r="EA40" s="76"/>
      <c r="EB40" s="76"/>
      <c r="EC40" s="76"/>
      <c r="ED40" s="76"/>
      <c r="EE40" s="76"/>
      <c r="EF40" s="76"/>
      <c r="EG40" s="76"/>
      <c r="EH40" s="76"/>
      <c r="EI40" s="76"/>
      <c r="EJ40" s="76"/>
      <c r="EK40" s="76"/>
      <c r="EL40" s="76"/>
      <c r="EM40" s="76"/>
      <c r="EN40" s="76"/>
      <c r="EO40" s="76"/>
      <c r="EP40" s="76"/>
      <c r="EQ40" s="76"/>
      <c r="ER40" s="76"/>
      <c r="ES40" s="76"/>
      <c r="ET40" s="76"/>
      <c r="EU40" s="76"/>
      <c r="EV40" s="76"/>
      <c r="EW40" s="76"/>
      <c r="EX40" s="76"/>
      <c r="EY40" s="76"/>
      <c r="EZ40" s="76"/>
      <c r="FA40" s="76"/>
      <c r="FB40" s="76"/>
      <c r="FC40" s="76"/>
      <c r="FD40" s="76"/>
      <c r="FE40" s="76"/>
      <c r="FF40" s="76"/>
      <c r="FG40" s="76"/>
      <c r="FH40" s="76"/>
      <c r="FI40" s="76"/>
      <c r="FJ40" s="76"/>
      <c r="FK40" s="76"/>
      <c r="FL40" s="76"/>
      <c r="FM40" s="76"/>
      <c r="FN40" s="76"/>
      <c r="FO40" s="76"/>
      <c r="FP40" s="76"/>
      <c r="FQ40" s="76"/>
      <c r="FR40" s="76"/>
      <c r="FS40" s="76"/>
      <c r="FT40" s="76"/>
      <c r="FU40" s="76"/>
      <c r="FV40" s="76"/>
      <c r="FW40" s="76"/>
      <c r="FX40" s="76"/>
      <c r="FY40" s="76"/>
      <c r="FZ40" s="76"/>
      <c r="GA40" s="76"/>
      <c r="GB40" s="76"/>
      <c r="GC40" s="76"/>
      <c r="GD40" s="76"/>
      <c r="GE40" s="76"/>
      <c r="GF40" s="76"/>
      <c r="GG40" s="76"/>
      <c r="GH40" s="76"/>
      <c r="GI40" s="76"/>
      <c r="GJ40" s="76"/>
      <c r="GK40" s="76"/>
      <c r="GL40" s="76"/>
      <c r="GM40" s="76"/>
      <c r="GN40" s="76"/>
      <c r="GO40" s="76"/>
      <c r="GP40" s="76"/>
      <c r="GQ40" s="76"/>
      <c r="GR40" s="76"/>
      <c r="GS40" s="76"/>
      <c r="GT40" s="76"/>
      <c r="GU40" s="76"/>
      <c r="GV40" s="76"/>
      <c r="GW40" s="76"/>
      <c r="GX40" s="76"/>
      <c r="GY40" s="76"/>
      <c r="GZ40" s="76"/>
      <c r="HA40" s="76"/>
      <c r="HB40" s="76"/>
      <c r="HC40" s="76"/>
      <c r="HD40" s="76"/>
      <c r="HE40" s="76"/>
      <c r="HF40" s="76"/>
      <c r="HG40" s="76"/>
      <c r="HH40" s="76"/>
      <c r="HI40" s="76"/>
      <c r="HJ40" s="76"/>
      <c r="HK40" s="76"/>
      <c r="HL40" s="76"/>
      <c r="HM40" s="76"/>
      <c r="HN40" s="76"/>
      <c r="HO40" s="76"/>
      <c r="HP40" s="76"/>
      <c r="HQ40" s="76"/>
      <c r="HR40" s="76"/>
      <c r="HS40" s="76"/>
      <c r="HT40" s="76"/>
      <c r="HU40" s="76"/>
      <c r="HV40" s="76"/>
      <c r="HW40" s="76"/>
      <c r="HX40" s="76"/>
      <c r="HY40" s="76"/>
      <c r="HZ40" s="76"/>
      <c r="IA40" s="76"/>
      <c r="IB40" s="76"/>
      <c r="IC40" s="76"/>
      <c r="ID40" s="76"/>
      <c r="IE40" s="76"/>
      <c r="IF40" s="76"/>
      <c r="IG40" s="76"/>
      <c r="IH40" s="76"/>
      <c r="II40" s="76"/>
      <c r="IJ40" s="76"/>
      <c r="IK40" s="76"/>
      <c r="IL40" s="76"/>
    </row>
    <row r="41" spans="1:246" s="77" customFormat="1" ht="25.5" customHeight="1">
      <c r="A41" s="95" t="s">
        <v>68</v>
      </c>
      <c r="B41" s="96" t="s">
        <v>69</v>
      </c>
      <c r="C41" s="84">
        <v>7554000</v>
      </c>
      <c r="D41" s="97">
        <v>8551298.99</v>
      </c>
      <c r="E41" s="97">
        <v>8551298.99</v>
      </c>
      <c r="F41" s="86">
        <f t="shared" si="0"/>
        <v>113.20226356897007</v>
      </c>
      <c r="G41" s="86">
        <f t="shared" si="1"/>
        <v>100</v>
      </c>
      <c r="H41" s="63"/>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c r="DK41" s="76"/>
      <c r="DL41" s="76"/>
      <c r="DM41" s="76"/>
      <c r="DN41" s="76"/>
      <c r="DO41" s="76"/>
      <c r="DP41" s="76"/>
      <c r="DQ41" s="76"/>
      <c r="DR41" s="76"/>
      <c r="DS41" s="76"/>
      <c r="DT41" s="76"/>
      <c r="DU41" s="76"/>
      <c r="DV41" s="76"/>
      <c r="DW41" s="76"/>
      <c r="DX41" s="76"/>
      <c r="DY41" s="76"/>
      <c r="DZ41" s="76"/>
      <c r="EA41" s="76"/>
      <c r="EB41" s="76"/>
      <c r="EC41" s="76"/>
      <c r="ED41" s="76"/>
      <c r="EE41" s="76"/>
      <c r="EF41" s="76"/>
      <c r="EG41" s="76"/>
      <c r="EH41" s="76"/>
      <c r="EI41" s="76"/>
      <c r="EJ41" s="76"/>
      <c r="EK41" s="76"/>
      <c r="EL41" s="76"/>
      <c r="EM41" s="76"/>
      <c r="EN41" s="76"/>
      <c r="EO41" s="76"/>
      <c r="EP41" s="76"/>
      <c r="EQ41" s="76"/>
      <c r="ER41" s="76"/>
      <c r="ES41" s="76"/>
      <c r="ET41" s="76"/>
      <c r="EU41" s="76"/>
      <c r="EV41" s="76"/>
      <c r="EW41" s="76"/>
      <c r="EX41" s="76"/>
      <c r="EY41" s="76"/>
      <c r="EZ41" s="76"/>
      <c r="FA41" s="76"/>
      <c r="FB41" s="76"/>
      <c r="FC41" s="76"/>
      <c r="FD41" s="76"/>
      <c r="FE41" s="76"/>
      <c r="FF41" s="76"/>
      <c r="FG41" s="76"/>
      <c r="FH41" s="76"/>
      <c r="FI41" s="76"/>
      <c r="FJ41" s="76"/>
      <c r="FK41" s="76"/>
      <c r="FL41" s="76"/>
      <c r="FM41" s="76"/>
      <c r="FN41" s="76"/>
      <c r="FO41" s="76"/>
      <c r="FP41" s="76"/>
      <c r="FQ41" s="76"/>
      <c r="FR41" s="76"/>
      <c r="FS41" s="76"/>
      <c r="FT41" s="76"/>
      <c r="FU41" s="76"/>
      <c r="FV41" s="76"/>
      <c r="FW41" s="76"/>
      <c r="FX41" s="76"/>
      <c r="FY41" s="76"/>
      <c r="FZ41" s="76"/>
      <c r="GA41" s="76"/>
      <c r="GB41" s="76"/>
      <c r="GC41" s="76"/>
      <c r="GD41" s="76"/>
      <c r="GE41" s="76"/>
      <c r="GF41" s="76"/>
      <c r="GG41" s="76"/>
      <c r="GH41" s="76"/>
      <c r="GI41" s="76"/>
      <c r="GJ41" s="76"/>
      <c r="GK41" s="76"/>
      <c r="GL41" s="76"/>
      <c r="GM41" s="76"/>
      <c r="GN41" s="76"/>
      <c r="GO41" s="76"/>
      <c r="GP41" s="76"/>
      <c r="GQ41" s="76"/>
      <c r="GR41" s="76"/>
      <c r="GS41" s="76"/>
      <c r="GT41" s="76"/>
      <c r="GU41" s="76"/>
      <c r="GV41" s="76"/>
      <c r="GW41" s="76"/>
      <c r="GX41" s="76"/>
      <c r="GY41" s="76"/>
      <c r="GZ41" s="76"/>
      <c r="HA41" s="76"/>
      <c r="HB41" s="76"/>
      <c r="HC41" s="76"/>
      <c r="HD41" s="76"/>
      <c r="HE41" s="76"/>
      <c r="HF41" s="76"/>
      <c r="HG41" s="76"/>
      <c r="HH41" s="76"/>
      <c r="HI41" s="76"/>
      <c r="HJ41" s="76"/>
      <c r="HK41" s="76"/>
      <c r="HL41" s="76"/>
      <c r="HM41" s="76"/>
      <c r="HN41" s="76"/>
      <c r="HO41" s="76"/>
      <c r="HP41" s="76"/>
      <c r="HQ41" s="76"/>
      <c r="HR41" s="76"/>
      <c r="HS41" s="76"/>
      <c r="HT41" s="76"/>
      <c r="HU41" s="76"/>
      <c r="HV41" s="76"/>
      <c r="HW41" s="76"/>
      <c r="HX41" s="76"/>
      <c r="HY41" s="76"/>
      <c r="HZ41" s="76"/>
      <c r="IA41" s="76"/>
      <c r="IB41" s="76"/>
      <c r="IC41" s="76"/>
      <c r="ID41" s="76"/>
      <c r="IE41" s="76"/>
      <c r="IF41" s="76"/>
      <c r="IG41" s="76"/>
      <c r="IH41" s="76"/>
      <c r="II41" s="76"/>
      <c r="IJ41" s="76"/>
      <c r="IK41" s="76"/>
      <c r="IL41" s="76"/>
    </row>
    <row r="42" spans="1:246" s="77" customFormat="1" ht="25.5" customHeight="1">
      <c r="A42" s="95" t="s">
        <v>70</v>
      </c>
      <c r="B42" s="96" t="s">
        <v>71</v>
      </c>
      <c r="C42" s="84">
        <v>5032700</v>
      </c>
      <c r="D42" s="97">
        <v>22815079.98</v>
      </c>
      <c r="E42" s="97">
        <v>22815074.23</v>
      </c>
      <c r="F42" s="86" t="s">
        <v>217</v>
      </c>
      <c r="G42" s="86">
        <f t="shared" si="1"/>
        <v>99.99997479737084</v>
      </c>
      <c r="H42" s="63"/>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c r="DK42" s="76"/>
      <c r="DL42" s="76"/>
      <c r="DM42" s="76"/>
      <c r="DN42" s="76"/>
      <c r="DO42" s="76"/>
      <c r="DP42" s="76"/>
      <c r="DQ42" s="76"/>
      <c r="DR42" s="76"/>
      <c r="DS42" s="76"/>
      <c r="DT42" s="76"/>
      <c r="DU42" s="76"/>
      <c r="DV42" s="76"/>
      <c r="DW42" s="76"/>
      <c r="DX42" s="76"/>
      <c r="DY42" s="76"/>
      <c r="DZ42" s="76"/>
      <c r="EA42" s="76"/>
      <c r="EB42" s="76"/>
      <c r="EC42" s="76"/>
      <c r="ED42" s="76"/>
      <c r="EE42" s="76"/>
      <c r="EF42" s="76"/>
      <c r="EG42" s="76"/>
      <c r="EH42" s="76"/>
      <c r="EI42" s="76"/>
      <c r="EJ42" s="76"/>
      <c r="EK42" s="76"/>
      <c r="EL42" s="76"/>
      <c r="EM42" s="76"/>
      <c r="EN42" s="76"/>
      <c r="EO42" s="76"/>
      <c r="EP42" s="76"/>
      <c r="EQ42" s="76"/>
      <c r="ER42" s="76"/>
      <c r="ES42" s="76"/>
      <c r="ET42" s="76"/>
      <c r="EU42" s="76"/>
      <c r="EV42" s="76"/>
      <c r="EW42" s="76"/>
      <c r="EX42" s="76"/>
      <c r="EY42" s="76"/>
      <c r="EZ42" s="76"/>
      <c r="FA42" s="76"/>
      <c r="FB42" s="76"/>
      <c r="FC42" s="76"/>
      <c r="FD42" s="76"/>
      <c r="FE42" s="76"/>
      <c r="FF42" s="76"/>
      <c r="FG42" s="76"/>
      <c r="FH42" s="76"/>
      <c r="FI42" s="76"/>
      <c r="FJ42" s="76"/>
      <c r="FK42" s="76"/>
      <c r="FL42" s="76"/>
      <c r="FM42" s="76"/>
      <c r="FN42" s="76"/>
      <c r="FO42" s="76"/>
      <c r="FP42" s="76"/>
      <c r="FQ42" s="76"/>
      <c r="FR42" s="76"/>
      <c r="FS42" s="76"/>
      <c r="FT42" s="76"/>
      <c r="FU42" s="76"/>
      <c r="FV42" s="76"/>
      <c r="FW42" s="76"/>
      <c r="FX42" s="76"/>
      <c r="FY42" s="76"/>
      <c r="FZ42" s="76"/>
      <c r="GA42" s="76"/>
      <c r="GB42" s="76"/>
      <c r="GC42" s="76"/>
      <c r="GD42" s="76"/>
      <c r="GE42" s="76"/>
      <c r="GF42" s="76"/>
      <c r="GG42" s="76"/>
      <c r="GH42" s="76"/>
      <c r="GI42" s="76"/>
      <c r="GJ42" s="76"/>
      <c r="GK42" s="76"/>
      <c r="GL42" s="76"/>
      <c r="GM42" s="76"/>
      <c r="GN42" s="76"/>
      <c r="GO42" s="76"/>
      <c r="GP42" s="76"/>
      <c r="GQ42" s="76"/>
      <c r="GR42" s="76"/>
      <c r="GS42" s="76"/>
      <c r="GT42" s="76"/>
      <c r="GU42" s="76"/>
      <c r="GV42" s="76"/>
      <c r="GW42" s="76"/>
      <c r="GX42" s="76"/>
      <c r="GY42" s="76"/>
      <c r="GZ42" s="76"/>
      <c r="HA42" s="76"/>
      <c r="HB42" s="76"/>
      <c r="HC42" s="76"/>
      <c r="HD42" s="76"/>
      <c r="HE42" s="76"/>
      <c r="HF42" s="76"/>
      <c r="HG42" s="76"/>
      <c r="HH42" s="76"/>
      <c r="HI42" s="76"/>
      <c r="HJ42" s="76"/>
      <c r="HK42" s="76"/>
      <c r="HL42" s="76"/>
      <c r="HM42" s="76"/>
      <c r="HN42" s="76"/>
      <c r="HO42" s="76"/>
      <c r="HP42" s="76"/>
      <c r="HQ42" s="76"/>
      <c r="HR42" s="76"/>
      <c r="HS42" s="76"/>
      <c r="HT42" s="76"/>
      <c r="HU42" s="76"/>
      <c r="HV42" s="76"/>
      <c r="HW42" s="76"/>
      <c r="HX42" s="76"/>
      <c r="HY42" s="76"/>
      <c r="HZ42" s="76"/>
      <c r="IA42" s="76"/>
      <c r="IB42" s="76"/>
      <c r="IC42" s="76"/>
      <c r="ID42" s="76"/>
      <c r="IE42" s="76"/>
      <c r="IF42" s="76"/>
      <c r="IG42" s="76"/>
      <c r="IH42" s="76"/>
      <c r="II42" s="76"/>
      <c r="IJ42" s="76"/>
      <c r="IK42" s="76"/>
      <c r="IL42" s="76"/>
    </row>
    <row r="43" spans="1:246" s="77" customFormat="1" ht="41.25" customHeight="1">
      <c r="A43" s="95" t="s">
        <v>72</v>
      </c>
      <c r="B43" s="96" t="s">
        <v>73</v>
      </c>
      <c r="C43" s="84">
        <v>617700</v>
      </c>
      <c r="D43" s="97">
        <v>1298378.29</v>
      </c>
      <c r="E43" s="97">
        <v>1298378.29</v>
      </c>
      <c r="F43" s="86" t="s">
        <v>217</v>
      </c>
      <c r="G43" s="86">
        <f t="shared" si="1"/>
        <v>100</v>
      </c>
      <c r="H43" s="63"/>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6"/>
      <c r="BR43" s="76"/>
      <c r="BS43" s="76"/>
      <c r="BT43" s="76"/>
      <c r="BU43" s="76"/>
      <c r="BV43" s="76"/>
      <c r="BW43" s="76"/>
      <c r="BX43" s="76"/>
      <c r="BY43" s="76"/>
      <c r="BZ43" s="76"/>
      <c r="CA43" s="76"/>
      <c r="CB43" s="7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c r="DK43" s="76"/>
      <c r="DL43" s="76"/>
      <c r="DM43" s="76"/>
      <c r="DN43" s="76"/>
      <c r="DO43" s="76"/>
      <c r="DP43" s="76"/>
      <c r="DQ43" s="76"/>
      <c r="DR43" s="76"/>
      <c r="DS43" s="76"/>
      <c r="DT43" s="76"/>
      <c r="DU43" s="76"/>
      <c r="DV43" s="76"/>
      <c r="DW43" s="76"/>
      <c r="DX43" s="76"/>
      <c r="DY43" s="76"/>
      <c r="DZ43" s="76"/>
      <c r="EA43" s="76"/>
      <c r="EB43" s="76"/>
      <c r="EC43" s="76"/>
      <c r="ED43" s="76"/>
      <c r="EE43" s="76"/>
      <c r="EF43" s="76"/>
      <c r="EG43" s="76"/>
      <c r="EH43" s="76"/>
      <c r="EI43" s="76"/>
      <c r="EJ43" s="76"/>
      <c r="EK43" s="76"/>
      <c r="EL43" s="76"/>
      <c r="EM43" s="76"/>
      <c r="EN43" s="76"/>
      <c r="EO43" s="76"/>
      <c r="EP43" s="76"/>
      <c r="EQ43" s="76"/>
      <c r="ER43" s="76"/>
      <c r="ES43" s="76"/>
      <c r="ET43" s="76"/>
      <c r="EU43" s="76"/>
      <c r="EV43" s="76"/>
      <c r="EW43" s="76"/>
      <c r="EX43" s="76"/>
      <c r="EY43" s="76"/>
      <c r="EZ43" s="76"/>
      <c r="FA43" s="76"/>
      <c r="FB43" s="76"/>
      <c r="FC43" s="76"/>
      <c r="FD43" s="76"/>
      <c r="FE43" s="76"/>
      <c r="FF43" s="76"/>
      <c r="FG43" s="76"/>
      <c r="FH43" s="76"/>
      <c r="FI43" s="76"/>
      <c r="FJ43" s="76"/>
      <c r="FK43" s="76"/>
      <c r="FL43" s="76"/>
      <c r="FM43" s="76"/>
      <c r="FN43" s="76"/>
      <c r="FO43" s="76"/>
      <c r="FP43" s="76"/>
      <c r="FQ43" s="76"/>
      <c r="FR43" s="76"/>
      <c r="FS43" s="76"/>
      <c r="FT43" s="76"/>
      <c r="FU43" s="76"/>
      <c r="FV43" s="76"/>
      <c r="FW43" s="76"/>
      <c r="FX43" s="76"/>
      <c r="FY43" s="76"/>
      <c r="FZ43" s="76"/>
      <c r="GA43" s="76"/>
      <c r="GB43" s="76"/>
      <c r="GC43" s="76"/>
      <c r="GD43" s="76"/>
      <c r="GE43" s="76"/>
      <c r="GF43" s="76"/>
      <c r="GG43" s="76"/>
      <c r="GH43" s="76"/>
      <c r="GI43" s="76"/>
      <c r="GJ43" s="76"/>
      <c r="GK43" s="76"/>
      <c r="GL43" s="76"/>
      <c r="GM43" s="76"/>
      <c r="GN43" s="76"/>
      <c r="GO43" s="76"/>
      <c r="GP43" s="76"/>
      <c r="GQ43" s="76"/>
      <c r="GR43" s="76"/>
      <c r="GS43" s="76"/>
      <c r="GT43" s="76"/>
      <c r="GU43" s="76"/>
      <c r="GV43" s="76"/>
      <c r="GW43" s="76"/>
      <c r="GX43" s="76"/>
      <c r="GY43" s="76"/>
      <c r="GZ43" s="76"/>
      <c r="HA43" s="76"/>
      <c r="HB43" s="76"/>
      <c r="HC43" s="76"/>
      <c r="HD43" s="76"/>
      <c r="HE43" s="76"/>
      <c r="HF43" s="76"/>
      <c r="HG43" s="76"/>
      <c r="HH43" s="76"/>
      <c r="HI43" s="76"/>
      <c r="HJ43" s="76"/>
      <c r="HK43" s="76"/>
      <c r="HL43" s="76"/>
      <c r="HM43" s="76"/>
      <c r="HN43" s="76"/>
      <c r="HO43" s="76"/>
      <c r="HP43" s="76"/>
      <c r="HQ43" s="76"/>
      <c r="HR43" s="76"/>
      <c r="HS43" s="76"/>
      <c r="HT43" s="76"/>
      <c r="HU43" s="76"/>
      <c r="HV43" s="76"/>
      <c r="HW43" s="76"/>
      <c r="HX43" s="76"/>
      <c r="HY43" s="76"/>
      <c r="HZ43" s="76"/>
      <c r="IA43" s="76"/>
      <c r="IB43" s="76"/>
      <c r="IC43" s="76"/>
      <c r="ID43" s="76"/>
      <c r="IE43" s="76"/>
      <c r="IF43" s="76"/>
      <c r="IG43" s="76"/>
      <c r="IH43" s="76"/>
      <c r="II43" s="76"/>
      <c r="IJ43" s="76"/>
      <c r="IK43" s="76"/>
      <c r="IL43" s="76"/>
    </row>
    <row r="44" spans="1:246" s="77" customFormat="1" ht="41.25" customHeight="1">
      <c r="A44" s="95" t="s">
        <v>206</v>
      </c>
      <c r="B44" s="96" t="s">
        <v>205</v>
      </c>
      <c r="C44" s="84">
        <v>20000</v>
      </c>
      <c r="D44" s="97">
        <v>2400.47</v>
      </c>
      <c r="E44" s="97">
        <v>2400.47</v>
      </c>
      <c r="F44" s="86">
        <f t="shared" si="0"/>
        <v>12.00235</v>
      </c>
      <c r="G44" s="86">
        <f t="shared" si="1"/>
        <v>100</v>
      </c>
      <c r="H44" s="63"/>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c r="DK44" s="76"/>
      <c r="DL44" s="76"/>
      <c r="DM44" s="76"/>
      <c r="DN44" s="76"/>
      <c r="DO44" s="76"/>
      <c r="DP44" s="76"/>
      <c r="DQ44" s="76"/>
      <c r="DR44" s="76"/>
      <c r="DS44" s="76"/>
      <c r="DT44" s="76"/>
      <c r="DU44" s="76"/>
      <c r="DV44" s="76"/>
      <c r="DW44" s="76"/>
      <c r="DX44" s="76"/>
      <c r="DY44" s="76"/>
      <c r="DZ44" s="76"/>
      <c r="EA44" s="76"/>
      <c r="EB44" s="76"/>
      <c r="EC44" s="76"/>
      <c r="ED44" s="76"/>
      <c r="EE44" s="76"/>
      <c r="EF44" s="76"/>
      <c r="EG44" s="76"/>
      <c r="EH44" s="76"/>
      <c r="EI44" s="76"/>
      <c r="EJ44" s="76"/>
      <c r="EK44" s="76"/>
      <c r="EL44" s="76"/>
      <c r="EM44" s="76"/>
      <c r="EN44" s="76"/>
      <c r="EO44" s="76"/>
      <c r="EP44" s="76"/>
      <c r="EQ44" s="76"/>
      <c r="ER44" s="76"/>
      <c r="ES44" s="76"/>
      <c r="ET44" s="76"/>
      <c r="EU44" s="76"/>
      <c r="EV44" s="76"/>
      <c r="EW44" s="76"/>
      <c r="EX44" s="76"/>
      <c r="EY44" s="76"/>
      <c r="EZ44" s="76"/>
      <c r="FA44" s="76"/>
      <c r="FB44" s="76"/>
      <c r="FC44" s="76"/>
      <c r="FD44" s="76"/>
      <c r="FE44" s="76"/>
      <c r="FF44" s="76"/>
      <c r="FG44" s="76"/>
      <c r="FH44" s="76"/>
      <c r="FI44" s="76"/>
      <c r="FJ44" s="76"/>
      <c r="FK44" s="76"/>
      <c r="FL44" s="76"/>
      <c r="FM44" s="76"/>
      <c r="FN44" s="76"/>
      <c r="FO44" s="76"/>
      <c r="FP44" s="76"/>
      <c r="FQ44" s="76"/>
      <c r="FR44" s="76"/>
      <c r="FS44" s="76"/>
      <c r="FT44" s="76"/>
      <c r="FU44" s="76"/>
      <c r="FV44" s="76"/>
      <c r="FW44" s="76"/>
      <c r="FX44" s="76"/>
      <c r="FY44" s="76"/>
      <c r="FZ44" s="76"/>
      <c r="GA44" s="76"/>
      <c r="GB44" s="76"/>
      <c r="GC44" s="76"/>
      <c r="GD44" s="76"/>
      <c r="GE44" s="76"/>
      <c r="GF44" s="76"/>
      <c r="GG44" s="76"/>
      <c r="GH44" s="76"/>
      <c r="GI44" s="76"/>
      <c r="GJ44" s="76"/>
      <c r="GK44" s="76"/>
      <c r="GL44" s="76"/>
      <c r="GM44" s="76"/>
      <c r="GN44" s="76"/>
      <c r="GO44" s="76"/>
      <c r="GP44" s="76"/>
      <c r="GQ44" s="76"/>
      <c r="GR44" s="76"/>
      <c r="GS44" s="76"/>
      <c r="GT44" s="76"/>
      <c r="GU44" s="76"/>
      <c r="GV44" s="76"/>
      <c r="GW44" s="76"/>
      <c r="GX44" s="76"/>
      <c r="GY44" s="76"/>
      <c r="GZ44" s="76"/>
      <c r="HA44" s="76"/>
      <c r="HB44" s="76"/>
      <c r="HC44" s="76"/>
      <c r="HD44" s="76"/>
      <c r="HE44" s="76"/>
      <c r="HF44" s="76"/>
      <c r="HG44" s="76"/>
      <c r="HH44" s="76"/>
      <c r="HI44" s="76"/>
      <c r="HJ44" s="76"/>
      <c r="HK44" s="76"/>
      <c r="HL44" s="76"/>
      <c r="HM44" s="76"/>
      <c r="HN44" s="76"/>
      <c r="HO44" s="76"/>
      <c r="HP44" s="76"/>
      <c r="HQ44" s="76"/>
      <c r="HR44" s="76"/>
      <c r="HS44" s="76"/>
      <c r="HT44" s="76"/>
      <c r="HU44" s="76"/>
      <c r="HV44" s="76"/>
      <c r="HW44" s="76"/>
      <c r="HX44" s="76"/>
      <c r="HY44" s="76"/>
      <c r="HZ44" s="76"/>
      <c r="IA44" s="76"/>
      <c r="IB44" s="76"/>
      <c r="IC44" s="76"/>
      <c r="ID44" s="76"/>
      <c r="IE44" s="76"/>
      <c r="IF44" s="76"/>
      <c r="IG44" s="76"/>
      <c r="IH44" s="76"/>
      <c r="II44" s="76"/>
      <c r="IJ44" s="76"/>
      <c r="IK44" s="76"/>
      <c r="IL44" s="76"/>
    </row>
    <row r="45" spans="1:246" s="77" customFormat="1" ht="25.5" customHeight="1">
      <c r="A45" s="95" t="s">
        <v>74</v>
      </c>
      <c r="B45" s="96" t="s">
        <v>75</v>
      </c>
      <c r="C45" s="84">
        <v>100000</v>
      </c>
      <c r="D45" s="97">
        <v>486500</v>
      </c>
      <c r="E45" s="97">
        <v>424425.6</v>
      </c>
      <c r="F45" s="86" t="s">
        <v>217</v>
      </c>
      <c r="G45" s="86">
        <f t="shared" si="1"/>
        <v>87.2406166495375</v>
      </c>
      <c r="H45" s="63"/>
      <c r="I45" s="76"/>
      <c r="J45" s="76"/>
      <c r="K45" s="76"/>
      <c r="L45" s="76"/>
      <c r="M45" s="76"/>
      <c r="N45" s="76"/>
      <c r="O45" s="76"/>
      <c r="P45" s="76"/>
      <c r="Q45" s="76"/>
      <c r="R45" s="76"/>
      <c r="S45" s="76"/>
      <c r="T45" s="76"/>
      <c r="U45" s="76"/>
      <c r="V45" s="76"/>
      <c r="W45" s="76"/>
      <c r="X45" s="76"/>
      <c r="Y45" s="76"/>
      <c r="Z45" s="76"/>
      <c r="AA45" s="76"/>
      <c r="AB45" s="76"/>
      <c r="AC45" s="76"/>
      <c r="AD45" s="76"/>
      <c r="AE45" s="76"/>
      <c r="AF45" s="76"/>
      <c r="AG45" s="76"/>
      <c r="AH45" s="76"/>
      <c r="AI45" s="76"/>
      <c r="AJ45" s="76"/>
      <c r="AK45" s="76"/>
      <c r="AL45" s="76"/>
      <c r="AM45" s="76"/>
      <c r="AN45" s="76"/>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c r="BR45" s="76"/>
      <c r="BS45" s="76"/>
      <c r="BT45" s="76"/>
      <c r="BU45" s="76"/>
      <c r="BV45" s="76"/>
      <c r="BW45" s="76"/>
      <c r="BX45" s="76"/>
      <c r="BY45" s="76"/>
      <c r="BZ45" s="76"/>
      <c r="CA45" s="76"/>
      <c r="CB45" s="7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c r="DK45" s="76"/>
      <c r="DL45" s="76"/>
      <c r="DM45" s="76"/>
      <c r="DN45" s="76"/>
      <c r="DO45" s="76"/>
      <c r="DP45" s="76"/>
      <c r="DQ45" s="76"/>
      <c r="DR45" s="76"/>
      <c r="DS45" s="76"/>
      <c r="DT45" s="76"/>
      <c r="DU45" s="76"/>
      <c r="DV45" s="76"/>
      <c r="DW45" s="76"/>
      <c r="DX45" s="76"/>
      <c r="DY45" s="76"/>
      <c r="DZ45" s="76"/>
      <c r="EA45" s="76"/>
      <c r="EB45" s="76"/>
      <c r="EC45" s="76"/>
      <c r="ED45" s="76"/>
      <c r="EE45" s="76"/>
      <c r="EF45" s="76"/>
      <c r="EG45" s="76"/>
      <c r="EH45" s="76"/>
      <c r="EI45" s="76"/>
      <c r="EJ45" s="76"/>
      <c r="EK45" s="76"/>
      <c r="EL45" s="76"/>
      <c r="EM45" s="76"/>
      <c r="EN45" s="76"/>
      <c r="EO45" s="76"/>
      <c r="EP45" s="76"/>
      <c r="EQ45" s="76"/>
      <c r="ER45" s="76"/>
      <c r="ES45" s="76"/>
      <c r="ET45" s="76"/>
      <c r="EU45" s="76"/>
      <c r="EV45" s="76"/>
      <c r="EW45" s="76"/>
      <c r="EX45" s="76"/>
      <c r="EY45" s="76"/>
      <c r="EZ45" s="76"/>
      <c r="FA45" s="76"/>
      <c r="FB45" s="76"/>
      <c r="FC45" s="76"/>
      <c r="FD45" s="76"/>
      <c r="FE45" s="76"/>
      <c r="FF45" s="76"/>
      <c r="FG45" s="76"/>
      <c r="FH45" s="76"/>
      <c r="FI45" s="76"/>
      <c r="FJ45" s="76"/>
      <c r="FK45" s="76"/>
      <c r="FL45" s="76"/>
      <c r="FM45" s="76"/>
      <c r="FN45" s="76"/>
      <c r="FO45" s="76"/>
      <c r="FP45" s="76"/>
      <c r="FQ45" s="76"/>
      <c r="FR45" s="76"/>
      <c r="FS45" s="76"/>
      <c r="FT45" s="76"/>
      <c r="FU45" s="76"/>
      <c r="FV45" s="76"/>
      <c r="FW45" s="76"/>
      <c r="FX45" s="76"/>
      <c r="FY45" s="76"/>
      <c r="FZ45" s="76"/>
      <c r="GA45" s="76"/>
      <c r="GB45" s="76"/>
      <c r="GC45" s="76"/>
      <c r="GD45" s="76"/>
      <c r="GE45" s="76"/>
      <c r="GF45" s="76"/>
      <c r="GG45" s="76"/>
      <c r="GH45" s="76"/>
      <c r="GI45" s="76"/>
      <c r="GJ45" s="76"/>
      <c r="GK45" s="76"/>
      <c r="GL45" s="76"/>
      <c r="GM45" s="76"/>
      <c r="GN45" s="76"/>
      <c r="GO45" s="76"/>
      <c r="GP45" s="76"/>
      <c r="GQ45" s="76"/>
      <c r="GR45" s="76"/>
      <c r="GS45" s="76"/>
      <c r="GT45" s="76"/>
      <c r="GU45" s="76"/>
      <c r="GV45" s="76"/>
      <c r="GW45" s="76"/>
      <c r="GX45" s="76"/>
      <c r="GY45" s="76"/>
      <c r="GZ45" s="76"/>
      <c r="HA45" s="76"/>
      <c r="HB45" s="76"/>
      <c r="HC45" s="76"/>
      <c r="HD45" s="76"/>
      <c r="HE45" s="76"/>
      <c r="HF45" s="76"/>
      <c r="HG45" s="76"/>
      <c r="HH45" s="76"/>
      <c r="HI45" s="76"/>
      <c r="HJ45" s="76"/>
      <c r="HK45" s="76"/>
      <c r="HL45" s="76"/>
      <c r="HM45" s="76"/>
      <c r="HN45" s="76"/>
      <c r="HO45" s="76"/>
      <c r="HP45" s="76"/>
      <c r="HQ45" s="76"/>
      <c r="HR45" s="76"/>
      <c r="HS45" s="76"/>
      <c r="HT45" s="76"/>
      <c r="HU45" s="76"/>
      <c r="HV45" s="76"/>
      <c r="HW45" s="76"/>
      <c r="HX45" s="76"/>
      <c r="HY45" s="76"/>
      <c r="HZ45" s="76"/>
      <c r="IA45" s="76"/>
      <c r="IB45" s="76"/>
      <c r="IC45" s="76"/>
      <c r="ID45" s="76"/>
      <c r="IE45" s="76"/>
      <c r="IF45" s="76"/>
      <c r="IG45" s="76"/>
      <c r="IH45" s="76"/>
      <c r="II45" s="76"/>
      <c r="IJ45" s="76"/>
      <c r="IK45" s="76"/>
      <c r="IL45" s="76"/>
    </row>
    <row r="46" spans="1:246" s="77" customFormat="1" ht="25.5" customHeight="1">
      <c r="A46" s="95" t="s">
        <v>207</v>
      </c>
      <c r="B46" s="96" t="s">
        <v>208</v>
      </c>
      <c r="C46" s="84">
        <v>1450000</v>
      </c>
      <c r="D46" s="97">
        <v>1672509.48</v>
      </c>
      <c r="E46" s="97">
        <v>1672509.48</v>
      </c>
      <c r="F46" s="86">
        <f t="shared" si="0"/>
        <v>115.34548137931033</v>
      </c>
      <c r="G46" s="86">
        <f t="shared" si="1"/>
        <v>100</v>
      </c>
      <c r="H46" s="63"/>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c r="DK46" s="76"/>
      <c r="DL46" s="76"/>
      <c r="DM46" s="76"/>
      <c r="DN46" s="76"/>
      <c r="DO46" s="76"/>
      <c r="DP46" s="76"/>
      <c r="DQ46" s="76"/>
      <c r="DR46" s="76"/>
      <c r="DS46" s="76"/>
      <c r="DT46" s="76"/>
      <c r="DU46" s="76"/>
      <c r="DV46" s="76"/>
      <c r="DW46" s="76"/>
      <c r="DX46" s="76"/>
      <c r="DY46" s="76"/>
      <c r="DZ46" s="76"/>
      <c r="EA46" s="76"/>
      <c r="EB46" s="76"/>
      <c r="EC46" s="76"/>
      <c r="ED46" s="76"/>
      <c r="EE46" s="76"/>
      <c r="EF46" s="76"/>
      <c r="EG46" s="76"/>
      <c r="EH46" s="76"/>
      <c r="EI46" s="76"/>
      <c r="EJ46" s="76"/>
      <c r="EK46" s="76"/>
      <c r="EL46" s="76"/>
      <c r="EM46" s="76"/>
      <c r="EN46" s="76"/>
      <c r="EO46" s="76"/>
      <c r="EP46" s="76"/>
      <c r="EQ46" s="76"/>
      <c r="ER46" s="76"/>
      <c r="ES46" s="76"/>
      <c r="ET46" s="76"/>
      <c r="EU46" s="76"/>
      <c r="EV46" s="76"/>
      <c r="EW46" s="76"/>
      <c r="EX46" s="76"/>
      <c r="EY46" s="76"/>
      <c r="EZ46" s="76"/>
      <c r="FA46" s="76"/>
      <c r="FB46" s="76"/>
      <c r="FC46" s="76"/>
      <c r="FD46" s="76"/>
      <c r="FE46" s="76"/>
      <c r="FF46" s="76"/>
      <c r="FG46" s="76"/>
      <c r="FH46" s="76"/>
      <c r="FI46" s="76"/>
      <c r="FJ46" s="76"/>
      <c r="FK46" s="76"/>
      <c r="FL46" s="76"/>
      <c r="FM46" s="76"/>
      <c r="FN46" s="76"/>
      <c r="FO46" s="76"/>
      <c r="FP46" s="76"/>
      <c r="FQ46" s="76"/>
      <c r="FR46" s="76"/>
      <c r="FS46" s="76"/>
      <c r="FT46" s="76"/>
      <c r="FU46" s="76"/>
      <c r="FV46" s="76"/>
      <c r="FW46" s="76"/>
      <c r="FX46" s="76"/>
      <c r="FY46" s="76"/>
      <c r="FZ46" s="76"/>
      <c r="GA46" s="76"/>
      <c r="GB46" s="76"/>
      <c r="GC46" s="76"/>
      <c r="GD46" s="76"/>
      <c r="GE46" s="76"/>
      <c r="GF46" s="76"/>
      <c r="GG46" s="76"/>
      <c r="GH46" s="76"/>
      <c r="GI46" s="76"/>
      <c r="GJ46" s="76"/>
      <c r="GK46" s="76"/>
      <c r="GL46" s="76"/>
      <c r="GM46" s="76"/>
      <c r="GN46" s="76"/>
      <c r="GO46" s="76"/>
      <c r="GP46" s="76"/>
      <c r="GQ46" s="76"/>
      <c r="GR46" s="76"/>
      <c r="GS46" s="76"/>
      <c r="GT46" s="76"/>
      <c r="GU46" s="76"/>
      <c r="GV46" s="76"/>
      <c r="GW46" s="76"/>
      <c r="GX46" s="76"/>
      <c r="GY46" s="76"/>
      <c r="GZ46" s="76"/>
      <c r="HA46" s="76"/>
      <c r="HB46" s="76"/>
      <c r="HC46" s="76"/>
      <c r="HD46" s="76"/>
      <c r="HE46" s="76"/>
      <c r="HF46" s="76"/>
      <c r="HG46" s="76"/>
      <c r="HH46" s="76"/>
      <c r="HI46" s="76"/>
      <c r="HJ46" s="76"/>
      <c r="HK46" s="76"/>
      <c r="HL46" s="76"/>
      <c r="HM46" s="76"/>
      <c r="HN46" s="76"/>
      <c r="HO46" s="76"/>
      <c r="HP46" s="76"/>
      <c r="HQ46" s="76"/>
      <c r="HR46" s="76"/>
      <c r="HS46" s="76"/>
      <c r="HT46" s="76"/>
      <c r="HU46" s="76"/>
      <c r="HV46" s="76"/>
      <c r="HW46" s="76"/>
      <c r="HX46" s="76"/>
      <c r="HY46" s="76"/>
      <c r="HZ46" s="76"/>
      <c r="IA46" s="76"/>
      <c r="IB46" s="76"/>
      <c r="IC46" s="76"/>
      <c r="ID46" s="76"/>
      <c r="IE46" s="76"/>
      <c r="IF46" s="76"/>
      <c r="IG46" s="76"/>
      <c r="IH46" s="76"/>
      <c r="II46" s="76"/>
      <c r="IJ46" s="76"/>
      <c r="IK46" s="76"/>
      <c r="IL46" s="76"/>
    </row>
    <row r="47" spans="1:246" s="77" customFormat="1" ht="25.5" customHeight="1">
      <c r="A47" s="95" t="s">
        <v>76</v>
      </c>
      <c r="B47" s="96" t="s">
        <v>77</v>
      </c>
      <c r="C47" s="84">
        <v>46300</v>
      </c>
      <c r="D47" s="97">
        <v>17300</v>
      </c>
      <c r="E47" s="97">
        <v>12077.56</v>
      </c>
      <c r="F47" s="86">
        <f t="shared" si="0"/>
        <v>26.085442764578833</v>
      </c>
      <c r="G47" s="86">
        <f t="shared" si="1"/>
        <v>69.81248554913294</v>
      </c>
      <c r="H47" s="63"/>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S47" s="76"/>
      <c r="BT47" s="76"/>
      <c r="BU47" s="76"/>
      <c r="BV47" s="76"/>
      <c r="BW47" s="76"/>
      <c r="BX47" s="76"/>
      <c r="BY47" s="76"/>
      <c r="BZ47" s="76"/>
      <c r="CA47" s="76"/>
      <c r="CB47" s="7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c r="DK47" s="76"/>
      <c r="DL47" s="76"/>
      <c r="DM47" s="76"/>
      <c r="DN47" s="76"/>
      <c r="DO47" s="76"/>
      <c r="DP47" s="76"/>
      <c r="DQ47" s="76"/>
      <c r="DR47" s="76"/>
      <c r="DS47" s="76"/>
      <c r="DT47" s="76"/>
      <c r="DU47" s="76"/>
      <c r="DV47" s="76"/>
      <c r="DW47" s="76"/>
      <c r="DX47" s="76"/>
      <c r="DY47" s="76"/>
      <c r="DZ47" s="76"/>
      <c r="EA47" s="76"/>
      <c r="EB47" s="76"/>
      <c r="EC47" s="76"/>
      <c r="ED47" s="76"/>
      <c r="EE47" s="76"/>
      <c r="EF47" s="76"/>
      <c r="EG47" s="76"/>
      <c r="EH47" s="76"/>
      <c r="EI47" s="76"/>
      <c r="EJ47" s="76"/>
      <c r="EK47" s="76"/>
      <c r="EL47" s="76"/>
      <c r="EM47" s="76"/>
      <c r="EN47" s="76"/>
      <c r="EO47" s="76"/>
      <c r="EP47" s="76"/>
      <c r="EQ47" s="76"/>
      <c r="ER47" s="76"/>
      <c r="ES47" s="76"/>
      <c r="ET47" s="76"/>
      <c r="EU47" s="76"/>
      <c r="EV47" s="76"/>
      <c r="EW47" s="76"/>
      <c r="EX47" s="76"/>
      <c r="EY47" s="76"/>
      <c r="EZ47" s="76"/>
      <c r="FA47" s="76"/>
      <c r="FB47" s="76"/>
      <c r="FC47" s="76"/>
      <c r="FD47" s="76"/>
      <c r="FE47" s="76"/>
      <c r="FF47" s="76"/>
      <c r="FG47" s="76"/>
      <c r="FH47" s="76"/>
      <c r="FI47" s="76"/>
      <c r="FJ47" s="76"/>
      <c r="FK47" s="76"/>
      <c r="FL47" s="76"/>
      <c r="FM47" s="76"/>
      <c r="FN47" s="76"/>
      <c r="FO47" s="76"/>
      <c r="FP47" s="76"/>
      <c r="FQ47" s="76"/>
      <c r="FR47" s="76"/>
      <c r="FS47" s="76"/>
      <c r="FT47" s="76"/>
      <c r="FU47" s="76"/>
      <c r="FV47" s="76"/>
      <c r="FW47" s="76"/>
      <c r="FX47" s="76"/>
      <c r="FY47" s="76"/>
      <c r="FZ47" s="76"/>
      <c r="GA47" s="76"/>
      <c r="GB47" s="76"/>
      <c r="GC47" s="76"/>
      <c r="GD47" s="76"/>
      <c r="GE47" s="76"/>
      <c r="GF47" s="76"/>
      <c r="GG47" s="76"/>
      <c r="GH47" s="76"/>
      <c r="GI47" s="76"/>
      <c r="GJ47" s="76"/>
      <c r="GK47" s="76"/>
      <c r="GL47" s="76"/>
      <c r="GM47" s="76"/>
      <c r="GN47" s="76"/>
      <c r="GO47" s="76"/>
      <c r="GP47" s="76"/>
      <c r="GQ47" s="76"/>
      <c r="GR47" s="76"/>
      <c r="GS47" s="76"/>
      <c r="GT47" s="76"/>
      <c r="GU47" s="76"/>
      <c r="GV47" s="76"/>
      <c r="GW47" s="76"/>
      <c r="GX47" s="76"/>
      <c r="GY47" s="76"/>
      <c r="GZ47" s="76"/>
      <c r="HA47" s="76"/>
      <c r="HB47" s="76"/>
      <c r="HC47" s="76"/>
      <c r="HD47" s="76"/>
      <c r="HE47" s="76"/>
      <c r="HF47" s="76"/>
      <c r="HG47" s="76"/>
      <c r="HH47" s="76"/>
      <c r="HI47" s="76"/>
      <c r="HJ47" s="76"/>
      <c r="HK47" s="76"/>
      <c r="HL47" s="76"/>
      <c r="HM47" s="76"/>
      <c r="HN47" s="76"/>
      <c r="HO47" s="76"/>
      <c r="HP47" s="76"/>
      <c r="HQ47" s="76"/>
      <c r="HR47" s="76"/>
      <c r="HS47" s="76"/>
      <c r="HT47" s="76"/>
      <c r="HU47" s="76"/>
      <c r="HV47" s="76"/>
      <c r="HW47" s="76"/>
      <c r="HX47" s="76"/>
      <c r="HY47" s="76"/>
      <c r="HZ47" s="76"/>
      <c r="IA47" s="76"/>
      <c r="IB47" s="76"/>
      <c r="IC47" s="76"/>
      <c r="ID47" s="76"/>
      <c r="IE47" s="76"/>
      <c r="IF47" s="76"/>
      <c r="IG47" s="76"/>
      <c r="IH47" s="76"/>
      <c r="II47" s="76"/>
      <c r="IJ47" s="76"/>
      <c r="IK47" s="76"/>
      <c r="IL47" s="76"/>
    </row>
    <row r="48" spans="1:246" s="77" customFormat="1" ht="25.5" customHeight="1">
      <c r="A48" s="95" t="s">
        <v>78</v>
      </c>
      <c r="B48" s="96" t="s">
        <v>79</v>
      </c>
      <c r="C48" s="84">
        <v>35000</v>
      </c>
      <c r="D48" s="97">
        <v>35000</v>
      </c>
      <c r="E48" s="97">
        <v>34999</v>
      </c>
      <c r="F48" s="86">
        <f t="shared" si="0"/>
        <v>99.99714285714286</v>
      </c>
      <c r="G48" s="86">
        <f t="shared" si="1"/>
        <v>99.99714285714286</v>
      </c>
      <c r="H48" s="63"/>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c r="DK48" s="76"/>
      <c r="DL48" s="76"/>
      <c r="DM48" s="76"/>
      <c r="DN48" s="76"/>
      <c r="DO48" s="76"/>
      <c r="DP48" s="76"/>
      <c r="DQ48" s="76"/>
      <c r="DR48" s="76"/>
      <c r="DS48" s="76"/>
      <c r="DT48" s="76"/>
      <c r="DU48" s="76"/>
      <c r="DV48" s="76"/>
      <c r="DW48" s="76"/>
      <c r="DX48" s="76"/>
      <c r="DY48" s="76"/>
      <c r="DZ48" s="76"/>
      <c r="EA48" s="76"/>
      <c r="EB48" s="76"/>
      <c r="EC48" s="76"/>
      <c r="ED48" s="76"/>
      <c r="EE48" s="76"/>
      <c r="EF48" s="76"/>
      <c r="EG48" s="76"/>
      <c r="EH48" s="76"/>
      <c r="EI48" s="76"/>
      <c r="EJ48" s="76"/>
      <c r="EK48" s="76"/>
      <c r="EL48" s="76"/>
      <c r="EM48" s="76"/>
      <c r="EN48" s="76"/>
      <c r="EO48" s="76"/>
      <c r="EP48" s="76"/>
      <c r="EQ48" s="76"/>
      <c r="ER48" s="76"/>
      <c r="ES48" s="76"/>
      <c r="ET48" s="76"/>
      <c r="EU48" s="76"/>
      <c r="EV48" s="76"/>
      <c r="EW48" s="76"/>
      <c r="EX48" s="76"/>
      <c r="EY48" s="76"/>
      <c r="EZ48" s="76"/>
      <c r="FA48" s="76"/>
      <c r="FB48" s="76"/>
      <c r="FC48" s="76"/>
      <c r="FD48" s="76"/>
      <c r="FE48" s="76"/>
      <c r="FF48" s="76"/>
      <c r="FG48" s="76"/>
      <c r="FH48" s="76"/>
      <c r="FI48" s="76"/>
      <c r="FJ48" s="76"/>
      <c r="FK48" s="76"/>
      <c r="FL48" s="76"/>
      <c r="FM48" s="76"/>
      <c r="FN48" s="76"/>
      <c r="FO48" s="76"/>
      <c r="FP48" s="76"/>
      <c r="FQ48" s="76"/>
      <c r="FR48" s="76"/>
      <c r="FS48" s="76"/>
      <c r="FT48" s="76"/>
      <c r="FU48" s="76"/>
      <c r="FV48" s="76"/>
      <c r="FW48" s="76"/>
      <c r="FX48" s="76"/>
      <c r="FY48" s="76"/>
      <c r="FZ48" s="76"/>
      <c r="GA48" s="76"/>
      <c r="GB48" s="76"/>
      <c r="GC48" s="76"/>
      <c r="GD48" s="76"/>
      <c r="GE48" s="76"/>
      <c r="GF48" s="76"/>
      <c r="GG48" s="76"/>
      <c r="GH48" s="76"/>
      <c r="GI48" s="76"/>
      <c r="GJ48" s="76"/>
      <c r="GK48" s="76"/>
      <c r="GL48" s="76"/>
      <c r="GM48" s="76"/>
      <c r="GN48" s="76"/>
      <c r="GO48" s="76"/>
      <c r="GP48" s="76"/>
      <c r="GQ48" s="76"/>
      <c r="GR48" s="76"/>
      <c r="GS48" s="76"/>
      <c r="GT48" s="76"/>
      <c r="GU48" s="76"/>
      <c r="GV48" s="76"/>
      <c r="GW48" s="76"/>
      <c r="GX48" s="76"/>
      <c r="GY48" s="76"/>
      <c r="GZ48" s="76"/>
      <c r="HA48" s="76"/>
      <c r="HB48" s="76"/>
      <c r="HC48" s="76"/>
      <c r="HD48" s="76"/>
      <c r="HE48" s="76"/>
      <c r="HF48" s="76"/>
      <c r="HG48" s="76"/>
      <c r="HH48" s="76"/>
      <c r="HI48" s="76"/>
      <c r="HJ48" s="76"/>
      <c r="HK48" s="76"/>
      <c r="HL48" s="76"/>
      <c r="HM48" s="76"/>
      <c r="HN48" s="76"/>
      <c r="HO48" s="76"/>
      <c r="HP48" s="76"/>
      <c r="HQ48" s="76"/>
      <c r="HR48" s="76"/>
      <c r="HS48" s="76"/>
      <c r="HT48" s="76"/>
      <c r="HU48" s="76"/>
      <c r="HV48" s="76"/>
      <c r="HW48" s="76"/>
      <c r="HX48" s="76"/>
      <c r="HY48" s="76"/>
      <c r="HZ48" s="76"/>
      <c r="IA48" s="76"/>
      <c r="IB48" s="76"/>
      <c r="IC48" s="76"/>
      <c r="ID48" s="76"/>
      <c r="IE48" s="76"/>
      <c r="IF48" s="76"/>
      <c r="IG48" s="76"/>
      <c r="IH48" s="76"/>
      <c r="II48" s="76"/>
      <c r="IJ48" s="76"/>
      <c r="IK48" s="76"/>
      <c r="IL48" s="76"/>
    </row>
    <row r="49" spans="1:246" s="77" customFormat="1" ht="25.5" customHeight="1">
      <c r="A49" s="95" t="s">
        <v>80</v>
      </c>
      <c r="B49" s="96" t="s">
        <v>81</v>
      </c>
      <c r="C49" s="84">
        <v>385180</v>
      </c>
      <c r="D49" s="97">
        <v>408623.2</v>
      </c>
      <c r="E49" s="97">
        <v>399068.65</v>
      </c>
      <c r="F49" s="86">
        <f t="shared" si="0"/>
        <v>103.60575575055819</v>
      </c>
      <c r="G49" s="86">
        <f t="shared" si="1"/>
        <v>97.66177006102443</v>
      </c>
      <c r="H49" s="63"/>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6"/>
      <c r="AW49" s="76"/>
      <c r="AX49" s="76"/>
      <c r="AY49" s="76"/>
      <c r="AZ49" s="76"/>
      <c r="BA49" s="76"/>
      <c r="BB49" s="76"/>
      <c r="BC49" s="76"/>
      <c r="BD49" s="76"/>
      <c r="BE49" s="76"/>
      <c r="BF49" s="76"/>
      <c r="BG49" s="76"/>
      <c r="BH49" s="76"/>
      <c r="BI49" s="76"/>
      <c r="BJ49" s="76"/>
      <c r="BK49" s="76"/>
      <c r="BL49" s="76"/>
      <c r="BM49" s="76"/>
      <c r="BN49" s="76"/>
      <c r="BO49" s="76"/>
      <c r="BP49" s="76"/>
      <c r="BQ49" s="76"/>
      <c r="BR49" s="76"/>
      <c r="BS49" s="76"/>
      <c r="BT49" s="76"/>
      <c r="BU49" s="76"/>
      <c r="BV49" s="76"/>
      <c r="BW49" s="76"/>
      <c r="BX49" s="76"/>
      <c r="BY49" s="76"/>
      <c r="BZ49" s="76"/>
      <c r="CA49" s="76"/>
      <c r="CB49" s="7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c r="DK49" s="76"/>
      <c r="DL49" s="76"/>
      <c r="DM49" s="76"/>
      <c r="DN49" s="76"/>
      <c r="DO49" s="76"/>
      <c r="DP49" s="76"/>
      <c r="DQ49" s="76"/>
      <c r="DR49" s="76"/>
      <c r="DS49" s="76"/>
      <c r="DT49" s="76"/>
      <c r="DU49" s="76"/>
      <c r="DV49" s="76"/>
      <c r="DW49" s="76"/>
      <c r="DX49" s="76"/>
      <c r="DY49" s="76"/>
      <c r="DZ49" s="76"/>
      <c r="EA49" s="76"/>
      <c r="EB49" s="76"/>
      <c r="EC49" s="76"/>
      <c r="ED49" s="76"/>
      <c r="EE49" s="76"/>
      <c r="EF49" s="76"/>
      <c r="EG49" s="76"/>
      <c r="EH49" s="76"/>
      <c r="EI49" s="76"/>
      <c r="EJ49" s="76"/>
      <c r="EK49" s="76"/>
      <c r="EL49" s="76"/>
      <c r="EM49" s="76"/>
      <c r="EN49" s="76"/>
      <c r="EO49" s="76"/>
      <c r="EP49" s="76"/>
      <c r="EQ49" s="76"/>
      <c r="ER49" s="76"/>
      <c r="ES49" s="76"/>
      <c r="ET49" s="76"/>
      <c r="EU49" s="76"/>
      <c r="EV49" s="76"/>
      <c r="EW49" s="76"/>
      <c r="EX49" s="76"/>
      <c r="EY49" s="76"/>
      <c r="EZ49" s="76"/>
      <c r="FA49" s="76"/>
      <c r="FB49" s="76"/>
      <c r="FC49" s="76"/>
      <c r="FD49" s="76"/>
      <c r="FE49" s="76"/>
      <c r="FF49" s="76"/>
      <c r="FG49" s="76"/>
      <c r="FH49" s="76"/>
      <c r="FI49" s="76"/>
      <c r="FJ49" s="76"/>
      <c r="FK49" s="76"/>
      <c r="FL49" s="76"/>
      <c r="FM49" s="76"/>
      <c r="FN49" s="76"/>
      <c r="FO49" s="76"/>
      <c r="FP49" s="76"/>
      <c r="FQ49" s="76"/>
      <c r="FR49" s="76"/>
      <c r="FS49" s="76"/>
      <c r="FT49" s="76"/>
      <c r="FU49" s="76"/>
      <c r="FV49" s="76"/>
      <c r="FW49" s="76"/>
      <c r="FX49" s="76"/>
      <c r="FY49" s="76"/>
      <c r="FZ49" s="76"/>
      <c r="GA49" s="76"/>
      <c r="GB49" s="76"/>
      <c r="GC49" s="76"/>
      <c r="GD49" s="76"/>
      <c r="GE49" s="76"/>
      <c r="GF49" s="76"/>
      <c r="GG49" s="76"/>
      <c r="GH49" s="76"/>
      <c r="GI49" s="76"/>
      <c r="GJ49" s="76"/>
      <c r="GK49" s="76"/>
      <c r="GL49" s="76"/>
      <c r="GM49" s="76"/>
      <c r="GN49" s="76"/>
      <c r="GO49" s="76"/>
      <c r="GP49" s="76"/>
      <c r="GQ49" s="76"/>
      <c r="GR49" s="76"/>
      <c r="GS49" s="76"/>
      <c r="GT49" s="76"/>
      <c r="GU49" s="76"/>
      <c r="GV49" s="76"/>
      <c r="GW49" s="76"/>
      <c r="GX49" s="76"/>
      <c r="GY49" s="76"/>
      <c r="GZ49" s="76"/>
      <c r="HA49" s="76"/>
      <c r="HB49" s="76"/>
      <c r="HC49" s="76"/>
      <c r="HD49" s="76"/>
      <c r="HE49" s="76"/>
      <c r="HF49" s="76"/>
      <c r="HG49" s="76"/>
      <c r="HH49" s="76"/>
      <c r="HI49" s="76"/>
      <c r="HJ49" s="76"/>
      <c r="HK49" s="76"/>
      <c r="HL49" s="76"/>
      <c r="HM49" s="76"/>
      <c r="HN49" s="76"/>
      <c r="HO49" s="76"/>
      <c r="HP49" s="76"/>
      <c r="HQ49" s="76"/>
      <c r="HR49" s="76"/>
      <c r="HS49" s="76"/>
      <c r="HT49" s="76"/>
      <c r="HU49" s="76"/>
      <c r="HV49" s="76"/>
      <c r="HW49" s="76"/>
      <c r="HX49" s="76"/>
      <c r="HY49" s="76"/>
      <c r="HZ49" s="76"/>
      <c r="IA49" s="76"/>
      <c r="IB49" s="76"/>
      <c r="IC49" s="76"/>
      <c r="ID49" s="76"/>
      <c r="IE49" s="76"/>
      <c r="IF49" s="76"/>
      <c r="IG49" s="76"/>
      <c r="IH49" s="76"/>
      <c r="II49" s="76"/>
      <c r="IJ49" s="76"/>
      <c r="IK49" s="76"/>
      <c r="IL49" s="76"/>
    </row>
    <row r="50" spans="1:246" s="77" customFormat="1" ht="25.5" customHeight="1">
      <c r="A50" s="95" t="s">
        <v>82</v>
      </c>
      <c r="B50" s="96" t="s">
        <v>83</v>
      </c>
      <c r="C50" s="84">
        <v>1000</v>
      </c>
      <c r="D50" s="97">
        <v>1000</v>
      </c>
      <c r="E50" s="97">
        <v>495</v>
      </c>
      <c r="F50" s="86">
        <f t="shared" si="0"/>
        <v>49.5</v>
      </c>
      <c r="G50" s="86">
        <f t="shared" si="1"/>
        <v>49.5</v>
      </c>
      <c r="H50" s="63"/>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c r="DK50" s="76"/>
      <c r="DL50" s="76"/>
      <c r="DM50" s="76"/>
      <c r="DN50" s="76"/>
      <c r="DO50" s="76"/>
      <c r="DP50" s="76"/>
      <c r="DQ50" s="76"/>
      <c r="DR50" s="76"/>
      <c r="DS50" s="76"/>
      <c r="DT50" s="76"/>
      <c r="DU50" s="76"/>
      <c r="DV50" s="76"/>
      <c r="DW50" s="76"/>
      <c r="DX50" s="76"/>
      <c r="DY50" s="76"/>
      <c r="DZ50" s="76"/>
      <c r="EA50" s="76"/>
      <c r="EB50" s="76"/>
      <c r="EC50" s="76"/>
      <c r="ED50" s="76"/>
      <c r="EE50" s="76"/>
      <c r="EF50" s="76"/>
      <c r="EG50" s="76"/>
      <c r="EH50" s="76"/>
      <c r="EI50" s="76"/>
      <c r="EJ50" s="76"/>
      <c r="EK50" s="76"/>
      <c r="EL50" s="76"/>
      <c r="EM50" s="76"/>
      <c r="EN50" s="76"/>
      <c r="EO50" s="76"/>
      <c r="EP50" s="76"/>
      <c r="EQ50" s="76"/>
      <c r="ER50" s="76"/>
      <c r="ES50" s="76"/>
      <c r="ET50" s="76"/>
      <c r="EU50" s="76"/>
      <c r="EV50" s="76"/>
      <c r="EW50" s="76"/>
      <c r="EX50" s="76"/>
      <c r="EY50" s="76"/>
      <c r="EZ50" s="76"/>
      <c r="FA50" s="76"/>
      <c r="FB50" s="76"/>
      <c r="FC50" s="76"/>
      <c r="FD50" s="76"/>
      <c r="FE50" s="76"/>
      <c r="FF50" s="76"/>
      <c r="FG50" s="76"/>
      <c r="FH50" s="76"/>
      <c r="FI50" s="76"/>
      <c r="FJ50" s="76"/>
      <c r="FK50" s="76"/>
      <c r="FL50" s="76"/>
      <c r="FM50" s="76"/>
      <c r="FN50" s="76"/>
      <c r="FO50" s="76"/>
      <c r="FP50" s="76"/>
      <c r="FQ50" s="76"/>
      <c r="FR50" s="76"/>
      <c r="FS50" s="76"/>
      <c r="FT50" s="76"/>
      <c r="FU50" s="76"/>
      <c r="FV50" s="76"/>
      <c r="FW50" s="76"/>
      <c r="FX50" s="76"/>
      <c r="FY50" s="76"/>
      <c r="FZ50" s="76"/>
      <c r="GA50" s="76"/>
      <c r="GB50" s="76"/>
      <c r="GC50" s="76"/>
      <c r="GD50" s="76"/>
      <c r="GE50" s="76"/>
      <c r="GF50" s="76"/>
      <c r="GG50" s="76"/>
      <c r="GH50" s="76"/>
      <c r="GI50" s="76"/>
      <c r="GJ50" s="76"/>
      <c r="GK50" s="76"/>
      <c r="GL50" s="76"/>
      <c r="GM50" s="76"/>
      <c r="GN50" s="76"/>
      <c r="GO50" s="76"/>
      <c r="GP50" s="76"/>
      <c r="GQ50" s="76"/>
      <c r="GR50" s="76"/>
      <c r="GS50" s="76"/>
      <c r="GT50" s="76"/>
      <c r="GU50" s="76"/>
      <c r="GV50" s="76"/>
      <c r="GW50" s="76"/>
      <c r="GX50" s="76"/>
      <c r="GY50" s="76"/>
      <c r="GZ50" s="76"/>
      <c r="HA50" s="76"/>
      <c r="HB50" s="76"/>
      <c r="HC50" s="76"/>
      <c r="HD50" s="76"/>
      <c r="HE50" s="76"/>
      <c r="HF50" s="76"/>
      <c r="HG50" s="76"/>
      <c r="HH50" s="76"/>
      <c r="HI50" s="76"/>
      <c r="HJ50" s="76"/>
      <c r="HK50" s="76"/>
      <c r="HL50" s="76"/>
      <c r="HM50" s="76"/>
      <c r="HN50" s="76"/>
      <c r="HO50" s="76"/>
      <c r="HP50" s="76"/>
      <c r="HQ50" s="76"/>
      <c r="HR50" s="76"/>
      <c r="HS50" s="76"/>
      <c r="HT50" s="76"/>
      <c r="HU50" s="76"/>
      <c r="HV50" s="76"/>
      <c r="HW50" s="76"/>
      <c r="HX50" s="76"/>
      <c r="HY50" s="76"/>
      <c r="HZ50" s="76"/>
      <c r="IA50" s="76"/>
      <c r="IB50" s="76"/>
      <c r="IC50" s="76"/>
      <c r="ID50" s="76"/>
      <c r="IE50" s="76"/>
      <c r="IF50" s="76"/>
      <c r="IG50" s="76"/>
      <c r="IH50" s="76"/>
      <c r="II50" s="76"/>
      <c r="IJ50" s="76"/>
      <c r="IK50" s="76"/>
      <c r="IL50" s="76"/>
    </row>
    <row r="51" spans="1:246" s="77" customFormat="1" ht="25.5" customHeight="1">
      <c r="A51" s="95" t="s">
        <v>84</v>
      </c>
      <c r="B51" s="96" t="s">
        <v>85</v>
      </c>
      <c r="C51" s="84">
        <v>7380</v>
      </c>
      <c r="D51" s="97">
        <v>600</v>
      </c>
      <c r="E51" s="97">
        <v>600</v>
      </c>
      <c r="F51" s="86">
        <f t="shared" si="0"/>
        <v>8.130081300813007</v>
      </c>
      <c r="G51" s="86">
        <f t="shared" si="1"/>
        <v>100</v>
      </c>
      <c r="H51" s="63"/>
      <c r="I51" s="76"/>
      <c r="J51" s="76"/>
      <c r="K51" s="76"/>
      <c r="L51" s="76"/>
      <c r="M51" s="76"/>
      <c r="N51" s="76"/>
      <c r="O51" s="76"/>
      <c r="P51" s="76"/>
      <c r="Q51" s="76"/>
      <c r="R51" s="76"/>
      <c r="S51" s="76"/>
      <c r="T51" s="76"/>
      <c r="U51" s="76"/>
      <c r="V51" s="76"/>
      <c r="W51" s="76"/>
      <c r="X51" s="76"/>
      <c r="Y51" s="76"/>
      <c r="Z51" s="76"/>
      <c r="AA51" s="76"/>
      <c r="AB51" s="76"/>
      <c r="AC51" s="76"/>
      <c r="AD51" s="76"/>
      <c r="AE51" s="76"/>
      <c r="AF51" s="76"/>
      <c r="AG51" s="76"/>
      <c r="AH51" s="76"/>
      <c r="AI51" s="76"/>
      <c r="AJ51" s="76"/>
      <c r="AK51" s="76"/>
      <c r="AL51" s="76"/>
      <c r="AM51" s="76"/>
      <c r="AN51" s="76"/>
      <c r="AO51" s="76"/>
      <c r="AP51" s="76"/>
      <c r="AQ51" s="76"/>
      <c r="AR51" s="76"/>
      <c r="AS51" s="76"/>
      <c r="AT51" s="76"/>
      <c r="AU51" s="76"/>
      <c r="AV51" s="76"/>
      <c r="AW51" s="76"/>
      <c r="AX51" s="76"/>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76"/>
      <c r="BX51" s="76"/>
      <c r="BY51" s="76"/>
      <c r="BZ51" s="76"/>
      <c r="CA51" s="76"/>
      <c r="CB51" s="7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c r="DK51" s="76"/>
      <c r="DL51" s="76"/>
      <c r="DM51" s="76"/>
      <c r="DN51" s="76"/>
      <c r="DO51" s="76"/>
      <c r="DP51" s="76"/>
      <c r="DQ51" s="76"/>
      <c r="DR51" s="76"/>
      <c r="DS51" s="76"/>
      <c r="DT51" s="76"/>
      <c r="DU51" s="76"/>
      <c r="DV51" s="76"/>
      <c r="DW51" s="76"/>
      <c r="DX51" s="76"/>
      <c r="DY51" s="76"/>
      <c r="DZ51" s="76"/>
      <c r="EA51" s="76"/>
      <c r="EB51" s="76"/>
      <c r="EC51" s="76"/>
      <c r="ED51" s="76"/>
      <c r="EE51" s="76"/>
      <c r="EF51" s="76"/>
      <c r="EG51" s="76"/>
      <c r="EH51" s="76"/>
      <c r="EI51" s="76"/>
      <c r="EJ51" s="76"/>
      <c r="EK51" s="76"/>
      <c r="EL51" s="76"/>
      <c r="EM51" s="76"/>
      <c r="EN51" s="76"/>
      <c r="EO51" s="76"/>
      <c r="EP51" s="76"/>
      <c r="EQ51" s="76"/>
      <c r="ER51" s="76"/>
      <c r="ES51" s="76"/>
      <c r="ET51" s="76"/>
      <c r="EU51" s="76"/>
      <c r="EV51" s="76"/>
      <c r="EW51" s="76"/>
      <c r="EX51" s="76"/>
      <c r="EY51" s="76"/>
      <c r="EZ51" s="76"/>
      <c r="FA51" s="76"/>
      <c r="FB51" s="76"/>
      <c r="FC51" s="76"/>
      <c r="FD51" s="76"/>
      <c r="FE51" s="76"/>
      <c r="FF51" s="76"/>
      <c r="FG51" s="76"/>
      <c r="FH51" s="76"/>
      <c r="FI51" s="76"/>
      <c r="FJ51" s="76"/>
      <c r="FK51" s="76"/>
      <c r="FL51" s="76"/>
      <c r="FM51" s="76"/>
      <c r="FN51" s="76"/>
      <c r="FO51" s="76"/>
      <c r="FP51" s="76"/>
      <c r="FQ51" s="76"/>
      <c r="FR51" s="76"/>
      <c r="FS51" s="76"/>
      <c r="FT51" s="76"/>
      <c r="FU51" s="76"/>
      <c r="FV51" s="76"/>
      <c r="FW51" s="76"/>
      <c r="FX51" s="76"/>
      <c r="FY51" s="76"/>
      <c r="FZ51" s="76"/>
      <c r="GA51" s="76"/>
      <c r="GB51" s="76"/>
      <c r="GC51" s="76"/>
      <c r="GD51" s="76"/>
      <c r="GE51" s="76"/>
      <c r="GF51" s="76"/>
      <c r="GG51" s="76"/>
      <c r="GH51" s="76"/>
      <c r="GI51" s="76"/>
      <c r="GJ51" s="76"/>
      <c r="GK51" s="76"/>
      <c r="GL51" s="76"/>
      <c r="GM51" s="76"/>
      <c r="GN51" s="76"/>
      <c r="GO51" s="76"/>
      <c r="GP51" s="76"/>
      <c r="GQ51" s="76"/>
      <c r="GR51" s="76"/>
      <c r="GS51" s="76"/>
      <c r="GT51" s="76"/>
      <c r="GU51" s="76"/>
      <c r="GV51" s="76"/>
      <c r="GW51" s="76"/>
      <c r="GX51" s="76"/>
      <c r="GY51" s="76"/>
      <c r="GZ51" s="76"/>
      <c r="HA51" s="76"/>
      <c r="HB51" s="76"/>
      <c r="HC51" s="76"/>
      <c r="HD51" s="76"/>
      <c r="HE51" s="76"/>
      <c r="HF51" s="76"/>
      <c r="HG51" s="76"/>
      <c r="HH51" s="76"/>
      <c r="HI51" s="76"/>
      <c r="HJ51" s="76"/>
      <c r="HK51" s="76"/>
      <c r="HL51" s="76"/>
      <c r="HM51" s="76"/>
      <c r="HN51" s="76"/>
      <c r="HO51" s="76"/>
      <c r="HP51" s="76"/>
      <c r="HQ51" s="76"/>
      <c r="HR51" s="76"/>
      <c r="HS51" s="76"/>
      <c r="HT51" s="76"/>
      <c r="HU51" s="76"/>
      <c r="HV51" s="76"/>
      <c r="HW51" s="76"/>
      <c r="HX51" s="76"/>
      <c r="HY51" s="76"/>
      <c r="HZ51" s="76"/>
      <c r="IA51" s="76"/>
      <c r="IB51" s="76"/>
      <c r="IC51" s="76"/>
      <c r="ID51" s="76"/>
      <c r="IE51" s="76"/>
      <c r="IF51" s="76"/>
      <c r="IG51" s="76"/>
      <c r="IH51" s="76"/>
      <c r="II51" s="76"/>
      <c r="IJ51" s="76"/>
      <c r="IK51" s="76"/>
      <c r="IL51" s="76"/>
    </row>
    <row r="52" spans="1:246" s="77" customFormat="1" ht="25.5" customHeight="1">
      <c r="A52" s="95" t="s">
        <v>86</v>
      </c>
      <c r="B52" s="96" t="s">
        <v>87</v>
      </c>
      <c r="C52" s="84">
        <v>1900</v>
      </c>
      <c r="D52" s="97">
        <v>100</v>
      </c>
      <c r="E52" s="97">
        <v>0</v>
      </c>
      <c r="F52" s="86">
        <f t="shared" si="0"/>
        <v>0</v>
      </c>
      <c r="G52" s="86">
        <f t="shared" si="1"/>
        <v>0</v>
      </c>
      <c r="H52" s="63"/>
      <c r="I52" s="76"/>
      <c r="J52" s="76"/>
      <c r="K52" s="76"/>
      <c r="L52" s="76"/>
      <c r="M52" s="76"/>
      <c r="N52" s="76"/>
      <c r="O52" s="76"/>
      <c r="P52" s="76"/>
      <c r="Q52" s="76"/>
      <c r="R52" s="76"/>
      <c r="S52" s="76"/>
      <c r="T52" s="76"/>
      <c r="U52" s="76"/>
      <c r="V52" s="76"/>
      <c r="W52" s="76"/>
      <c r="X52" s="76"/>
      <c r="Y52" s="76"/>
      <c r="Z52" s="76"/>
      <c r="AA52" s="76"/>
      <c r="AB52" s="76"/>
      <c r="AC52" s="76"/>
      <c r="AD52" s="76"/>
      <c r="AE52" s="76"/>
      <c r="AF52" s="76"/>
      <c r="AG52" s="76"/>
      <c r="AH52" s="76"/>
      <c r="AI52" s="76"/>
      <c r="AJ52" s="76"/>
      <c r="AK52" s="76"/>
      <c r="AL52" s="76"/>
      <c r="AM52" s="76"/>
      <c r="AN52" s="76"/>
      <c r="AO52" s="76"/>
      <c r="AP52" s="76"/>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c r="DK52" s="76"/>
      <c r="DL52" s="76"/>
      <c r="DM52" s="76"/>
      <c r="DN52" s="76"/>
      <c r="DO52" s="76"/>
      <c r="DP52" s="76"/>
      <c r="DQ52" s="76"/>
      <c r="DR52" s="76"/>
      <c r="DS52" s="76"/>
      <c r="DT52" s="76"/>
      <c r="DU52" s="76"/>
      <c r="DV52" s="76"/>
      <c r="DW52" s="76"/>
      <c r="DX52" s="76"/>
      <c r="DY52" s="76"/>
      <c r="DZ52" s="76"/>
      <c r="EA52" s="76"/>
      <c r="EB52" s="76"/>
      <c r="EC52" s="76"/>
      <c r="ED52" s="76"/>
      <c r="EE52" s="76"/>
      <c r="EF52" s="76"/>
      <c r="EG52" s="76"/>
      <c r="EH52" s="76"/>
      <c r="EI52" s="76"/>
      <c r="EJ52" s="76"/>
      <c r="EK52" s="76"/>
      <c r="EL52" s="76"/>
      <c r="EM52" s="76"/>
      <c r="EN52" s="76"/>
      <c r="EO52" s="76"/>
      <c r="EP52" s="76"/>
      <c r="EQ52" s="76"/>
      <c r="ER52" s="76"/>
      <c r="ES52" s="76"/>
      <c r="ET52" s="76"/>
      <c r="EU52" s="76"/>
      <c r="EV52" s="76"/>
      <c r="EW52" s="76"/>
      <c r="EX52" s="76"/>
      <c r="EY52" s="76"/>
      <c r="EZ52" s="76"/>
      <c r="FA52" s="76"/>
      <c r="FB52" s="76"/>
      <c r="FC52" s="76"/>
      <c r="FD52" s="76"/>
      <c r="FE52" s="76"/>
      <c r="FF52" s="76"/>
      <c r="FG52" s="76"/>
      <c r="FH52" s="76"/>
      <c r="FI52" s="76"/>
      <c r="FJ52" s="76"/>
      <c r="FK52" s="76"/>
      <c r="FL52" s="76"/>
      <c r="FM52" s="76"/>
      <c r="FN52" s="76"/>
      <c r="FO52" s="76"/>
      <c r="FP52" s="76"/>
      <c r="FQ52" s="76"/>
      <c r="FR52" s="76"/>
      <c r="FS52" s="76"/>
      <c r="FT52" s="76"/>
      <c r="FU52" s="76"/>
      <c r="FV52" s="76"/>
      <c r="FW52" s="76"/>
      <c r="FX52" s="76"/>
      <c r="FY52" s="76"/>
      <c r="FZ52" s="76"/>
      <c r="GA52" s="76"/>
      <c r="GB52" s="76"/>
      <c r="GC52" s="76"/>
      <c r="GD52" s="76"/>
      <c r="GE52" s="76"/>
      <c r="GF52" s="76"/>
      <c r="GG52" s="76"/>
      <c r="GH52" s="76"/>
      <c r="GI52" s="76"/>
      <c r="GJ52" s="76"/>
      <c r="GK52" s="76"/>
      <c r="GL52" s="76"/>
      <c r="GM52" s="76"/>
      <c r="GN52" s="76"/>
      <c r="GO52" s="76"/>
      <c r="GP52" s="76"/>
      <c r="GQ52" s="76"/>
      <c r="GR52" s="76"/>
      <c r="GS52" s="76"/>
      <c r="GT52" s="76"/>
      <c r="GU52" s="76"/>
      <c r="GV52" s="76"/>
      <c r="GW52" s="76"/>
      <c r="GX52" s="76"/>
      <c r="GY52" s="76"/>
      <c r="GZ52" s="76"/>
      <c r="HA52" s="76"/>
      <c r="HB52" s="76"/>
      <c r="HC52" s="76"/>
      <c r="HD52" s="76"/>
      <c r="HE52" s="76"/>
      <c r="HF52" s="76"/>
      <c r="HG52" s="76"/>
      <c r="HH52" s="76"/>
      <c r="HI52" s="76"/>
      <c r="HJ52" s="76"/>
      <c r="HK52" s="76"/>
      <c r="HL52" s="76"/>
      <c r="HM52" s="76"/>
      <c r="HN52" s="76"/>
      <c r="HO52" s="76"/>
      <c r="HP52" s="76"/>
      <c r="HQ52" s="76"/>
      <c r="HR52" s="76"/>
      <c r="HS52" s="76"/>
      <c r="HT52" s="76"/>
      <c r="HU52" s="76"/>
      <c r="HV52" s="76"/>
      <c r="HW52" s="76"/>
      <c r="HX52" s="76"/>
      <c r="HY52" s="76"/>
      <c r="HZ52" s="76"/>
      <c r="IA52" s="76"/>
      <c r="IB52" s="76"/>
      <c r="IC52" s="76"/>
      <c r="ID52" s="76"/>
      <c r="IE52" s="76"/>
      <c r="IF52" s="76"/>
      <c r="IG52" s="76"/>
      <c r="IH52" s="76"/>
      <c r="II52" s="76"/>
      <c r="IJ52" s="76"/>
      <c r="IK52" s="76"/>
      <c r="IL52" s="76"/>
    </row>
    <row r="53" spans="1:246" s="77" customFormat="1" ht="25.5" customHeight="1">
      <c r="A53" s="95" t="s">
        <v>88</v>
      </c>
      <c r="B53" s="96" t="s">
        <v>89</v>
      </c>
      <c r="C53" s="84">
        <v>4840</v>
      </c>
      <c r="D53" s="97">
        <v>1348</v>
      </c>
      <c r="E53" s="97">
        <v>1348</v>
      </c>
      <c r="F53" s="86">
        <f t="shared" si="0"/>
        <v>27.85123966942149</v>
      </c>
      <c r="G53" s="86">
        <f t="shared" si="1"/>
        <v>100</v>
      </c>
      <c r="H53" s="63"/>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c r="DK53" s="76"/>
      <c r="DL53" s="76"/>
      <c r="DM53" s="76"/>
      <c r="DN53" s="76"/>
      <c r="DO53" s="76"/>
      <c r="DP53" s="76"/>
      <c r="DQ53" s="76"/>
      <c r="DR53" s="76"/>
      <c r="DS53" s="76"/>
      <c r="DT53" s="76"/>
      <c r="DU53" s="76"/>
      <c r="DV53" s="76"/>
      <c r="DW53" s="76"/>
      <c r="DX53" s="76"/>
      <c r="DY53" s="76"/>
      <c r="DZ53" s="76"/>
      <c r="EA53" s="76"/>
      <c r="EB53" s="76"/>
      <c r="EC53" s="76"/>
      <c r="ED53" s="76"/>
      <c r="EE53" s="76"/>
      <c r="EF53" s="76"/>
      <c r="EG53" s="76"/>
      <c r="EH53" s="76"/>
      <c r="EI53" s="76"/>
      <c r="EJ53" s="76"/>
      <c r="EK53" s="76"/>
      <c r="EL53" s="76"/>
      <c r="EM53" s="76"/>
      <c r="EN53" s="76"/>
      <c r="EO53" s="76"/>
      <c r="EP53" s="76"/>
      <c r="EQ53" s="76"/>
      <c r="ER53" s="76"/>
      <c r="ES53" s="76"/>
      <c r="ET53" s="76"/>
      <c r="EU53" s="76"/>
      <c r="EV53" s="76"/>
      <c r="EW53" s="76"/>
      <c r="EX53" s="76"/>
      <c r="EY53" s="76"/>
      <c r="EZ53" s="76"/>
      <c r="FA53" s="76"/>
      <c r="FB53" s="76"/>
      <c r="FC53" s="76"/>
      <c r="FD53" s="76"/>
      <c r="FE53" s="76"/>
      <c r="FF53" s="76"/>
      <c r="FG53" s="76"/>
      <c r="FH53" s="76"/>
      <c r="FI53" s="76"/>
      <c r="FJ53" s="76"/>
      <c r="FK53" s="76"/>
      <c r="FL53" s="76"/>
      <c r="FM53" s="76"/>
      <c r="FN53" s="76"/>
      <c r="FO53" s="76"/>
      <c r="FP53" s="76"/>
      <c r="FQ53" s="76"/>
      <c r="FR53" s="76"/>
      <c r="FS53" s="76"/>
      <c r="FT53" s="76"/>
      <c r="FU53" s="76"/>
      <c r="FV53" s="76"/>
      <c r="FW53" s="76"/>
      <c r="FX53" s="76"/>
      <c r="FY53" s="76"/>
      <c r="FZ53" s="76"/>
      <c r="GA53" s="76"/>
      <c r="GB53" s="76"/>
      <c r="GC53" s="76"/>
      <c r="GD53" s="76"/>
      <c r="GE53" s="76"/>
      <c r="GF53" s="76"/>
      <c r="GG53" s="76"/>
      <c r="GH53" s="76"/>
      <c r="GI53" s="76"/>
      <c r="GJ53" s="76"/>
      <c r="GK53" s="76"/>
      <c r="GL53" s="76"/>
      <c r="GM53" s="76"/>
      <c r="GN53" s="76"/>
      <c r="GO53" s="76"/>
      <c r="GP53" s="76"/>
      <c r="GQ53" s="76"/>
      <c r="GR53" s="76"/>
      <c r="GS53" s="76"/>
      <c r="GT53" s="76"/>
      <c r="GU53" s="76"/>
      <c r="GV53" s="76"/>
      <c r="GW53" s="76"/>
      <c r="GX53" s="76"/>
      <c r="GY53" s="76"/>
      <c r="GZ53" s="76"/>
      <c r="HA53" s="76"/>
      <c r="HB53" s="76"/>
      <c r="HC53" s="76"/>
      <c r="HD53" s="76"/>
      <c r="HE53" s="76"/>
      <c r="HF53" s="76"/>
      <c r="HG53" s="76"/>
      <c r="HH53" s="76"/>
      <c r="HI53" s="76"/>
      <c r="HJ53" s="76"/>
      <c r="HK53" s="76"/>
      <c r="HL53" s="76"/>
      <c r="HM53" s="76"/>
      <c r="HN53" s="76"/>
      <c r="HO53" s="76"/>
      <c r="HP53" s="76"/>
      <c r="HQ53" s="76"/>
      <c r="HR53" s="76"/>
      <c r="HS53" s="76"/>
      <c r="HT53" s="76"/>
      <c r="HU53" s="76"/>
      <c r="HV53" s="76"/>
      <c r="HW53" s="76"/>
      <c r="HX53" s="76"/>
      <c r="HY53" s="76"/>
      <c r="HZ53" s="76"/>
      <c r="IA53" s="76"/>
      <c r="IB53" s="76"/>
      <c r="IC53" s="76"/>
      <c r="ID53" s="76"/>
      <c r="IE53" s="76"/>
      <c r="IF53" s="76"/>
      <c r="IG53" s="76"/>
      <c r="IH53" s="76"/>
      <c r="II53" s="76"/>
      <c r="IJ53" s="76"/>
      <c r="IK53" s="76"/>
      <c r="IL53" s="76"/>
    </row>
    <row r="54" spans="1:246" s="77" customFormat="1" ht="25.5" customHeight="1">
      <c r="A54" s="95" t="s">
        <v>90</v>
      </c>
      <c r="B54" s="96" t="s">
        <v>91</v>
      </c>
      <c r="C54" s="84">
        <v>3931711</v>
      </c>
      <c r="D54" s="97">
        <v>4524911</v>
      </c>
      <c r="E54" s="97">
        <v>4523449.75</v>
      </c>
      <c r="F54" s="86">
        <f t="shared" si="0"/>
        <v>115.05041316617626</v>
      </c>
      <c r="G54" s="86">
        <f t="shared" si="1"/>
        <v>99.9677065471564</v>
      </c>
      <c r="H54" s="63"/>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c r="DK54" s="76"/>
      <c r="DL54" s="76"/>
      <c r="DM54" s="76"/>
      <c r="DN54" s="76"/>
      <c r="DO54" s="76"/>
      <c r="DP54" s="76"/>
      <c r="DQ54" s="76"/>
      <c r="DR54" s="76"/>
      <c r="DS54" s="76"/>
      <c r="DT54" s="76"/>
      <c r="DU54" s="76"/>
      <c r="DV54" s="76"/>
      <c r="DW54" s="76"/>
      <c r="DX54" s="76"/>
      <c r="DY54" s="76"/>
      <c r="DZ54" s="76"/>
      <c r="EA54" s="76"/>
      <c r="EB54" s="76"/>
      <c r="EC54" s="76"/>
      <c r="ED54" s="76"/>
      <c r="EE54" s="76"/>
      <c r="EF54" s="76"/>
      <c r="EG54" s="76"/>
      <c r="EH54" s="76"/>
      <c r="EI54" s="76"/>
      <c r="EJ54" s="76"/>
      <c r="EK54" s="76"/>
      <c r="EL54" s="76"/>
      <c r="EM54" s="76"/>
      <c r="EN54" s="76"/>
      <c r="EO54" s="76"/>
      <c r="EP54" s="76"/>
      <c r="EQ54" s="76"/>
      <c r="ER54" s="76"/>
      <c r="ES54" s="76"/>
      <c r="ET54" s="76"/>
      <c r="EU54" s="76"/>
      <c r="EV54" s="76"/>
      <c r="EW54" s="76"/>
      <c r="EX54" s="76"/>
      <c r="EY54" s="76"/>
      <c r="EZ54" s="76"/>
      <c r="FA54" s="76"/>
      <c r="FB54" s="76"/>
      <c r="FC54" s="76"/>
      <c r="FD54" s="76"/>
      <c r="FE54" s="76"/>
      <c r="FF54" s="76"/>
      <c r="FG54" s="76"/>
      <c r="FH54" s="76"/>
      <c r="FI54" s="76"/>
      <c r="FJ54" s="76"/>
      <c r="FK54" s="76"/>
      <c r="FL54" s="76"/>
      <c r="FM54" s="76"/>
      <c r="FN54" s="76"/>
      <c r="FO54" s="76"/>
      <c r="FP54" s="76"/>
      <c r="FQ54" s="76"/>
      <c r="FR54" s="76"/>
      <c r="FS54" s="76"/>
      <c r="FT54" s="76"/>
      <c r="FU54" s="76"/>
      <c r="FV54" s="76"/>
      <c r="FW54" s="76"/>
      <c r="FX54" s="76"/>
      <c r="FY54" s="76"/>
      <c r="FZ54" s="76"/>
      <c r="GA54" s="76"/>
      <c r="GB54" s="76"/>
      <c r="GC54" s="76"/>
      <c r="GD54" s="76"/>
      <c r="GE54" s="76"/>
      <c r="GF54" s="76"/>
      <c r="GG54" s="76"/>
      <c r="GH54" s="76"/>
      <c r="GI54" s="76"/>
      <c r="GJ54" s="76"/>
      <c r="GK54" s="76"/>
      <c r="GL54" s="76"/>
      <c r="GM54" s="76"/>
      <c r="GN54" s="76"/>
      <c r="GO54" s="76"/>
      <c r="GP54" s="76"/>
      <c r="GQ54" s="76"/>
      <c r="GR54" s="76"/>
      <c r="GS54" s="76"/>
      <c r="GT54" s="76"/>
      <c r="GU54" s="76"/>
      <c r="GV54" s="76"/>
      <c r="GW54" s="76"/>
      <c r="GX54" s="76"/>
      <c r="GY54" s="76"/>
      <c r="GZ54" s="76"/>
      <c r="HA54" s="76"/>
      <c r="HB54" s="76"/>
      <c r="HC54" s="76"/>
      <c r="HD54" s="76"/>
      <c r="HE54" s="76"/>
      <c r="HF54" s="76"/>
      <c r="HG54" s="76"/>
      <c r="HH54" s="76"/>
      <c r="HI54" s="76"/>
      <c r="HJ54" s="76"/>
      <c r="HK54" s="76"/>
      <c r="HL54" s="76"/>
      <c r="HM54" s="76"/>
      <c r="HN54" s="76"/>
      <c r="HO54" s="76"/>
      <c r="HP54" s="76"/>
      <c r="HQ54" s="76"/>
      <c r="HR54" s="76"/>
      <c r="HS54" s="76"/>
      <c r="HT54" s="76"/>
      <c r="HU54" s="76"/>
      <c r="HV54" s="76"/>
      <c r="HW54" s="76"/>
      <c r="HX54" s="76"/>
      <c r="HY54" s="76"/>
      <c r="HZ54" s="76"/>
      <c r="IA54" s="76"/>
      <c r="IB54" s="76"/>
      <c r="IC54" s="76"/>
      <c r="ID54" s="76"/>
      <c r="IE54" s="76"/>
      <c r="IF54" s="76"/>
      <c r="IG54" s="76"/>
      <c r="IH54" s="76"/>
      <c r="II54" s="76"/>
      <c r="IJ54" s="76"/>
      <c r="IK54" s="76"/>
      <c r="IL54" s="76"/>
    </row>
    <row r="55" spans="1:246" s="77" customFormat="1" ht="46.5" customHeight="1">
      <c r="A55" s="95" t="s">
        <v>162</v>
      </c>
      <c r="B55" s="96" t="s">
        <v>163</v>
      </c>
      <c r="C55" s="84">
        <v>433000</v>
      </c>
      <c r="D55" s="97">
        <v>320000</v>
      </c>
      <c r="E55" s="97">
        <v>319783.19</v>
      </c>
      <c r="F55" s="86">
        <f t="shared" si="0"/>
        <v>73.85293071593534</v>
      </c>
      <c r="G55" s="86">
        <f t="shared" si="1"/>
        <v>99.932246875</v>
      </c>
      <c r="H55" s="63"/>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76"/>
      <c r="BG55" s="76"/>
      <c r="BH55" s="76"/>
      <c r="BI55" s="76"/>
      <c r="BJ55" s="76"/>
      <c r="BK55" s="76"/>
      <c r="BL55" s="76"/>
      <c r="BM55" s="76"/>
      <c r="BN55" s="76"/>
      <c r="BO55" s="76"/>
      <c r="BP55" s="76"/>
      <c r="BQ55" s="76"/>
      <c r="BR55" s="76"/>
      <c r="BS55" s="76"/>
      <c r="BT55" s="76"/>
      <c r="BU55" s="76"/>
      <c r="BV55" s="76"/>
      <c r="BW55" s="76"/>
      <c r="BX55" s="76"/>
      <c r="BY55" s="76"/>
      <c r="BZ55" s="76"/>
      <c r="CA55" s="76"/>
      <c r="CB55" s="7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c r="DK55" s="76"/>
      <c r="DL55" s="76"/>
      <c r="DM55" s="76"/>
      <c r="DN55" s="76"/>
      <c r="DO55" s="76"/>
      <c r="DP55" s="76"/>
      <c r="DQ55" s="76"/>
      <c r="DR55" s="76"/>
      <c r="DS55" s="76"/>
      <c r="DT55" s="76"/>
      <c r="DU55" s="76"/>
      <c r="DV55" s="76"/>
      <c r="DW55" s="76"/>
      <c r="DX55" s="76"/>
      <c r="DY55" s="76"/>
      <c r="DZ55" s="76"/>
      <c r="EA55" s="76"/>
      <c r="EB55" s="76"/>
      <c r="EC55" s="76"/>
      <c r="ED55" s="76"/>
      <c r="EE55" s="76"/>
      <c r="EF55" s="76"/>
      <c r="EG55" s="76"/>
      <c r="EH55" s="76"/>
      <c r="EI55" s="76"/>
      <c r="EJ55" s="76"/>
      <c r="EK55" s="76"/>
      <c r="EL55" s="76"/>
      <c r="EM55" s="76"/>
      <c r="EN55" s="76"/>
      <c r="EO55" s="76"/>
      <c r="EP55" s="76"/>
      <c r="EQ55" s="76"/>
      <c r="ER55" s="76"/>
      <c r="ES55" s="76"/>
      <c r="ET55" s="76"/>
      <c r="EU55" s="76"/>
      <c r="EV55" s="76"/>
      <c r="EW55" s="76"/>
      <c r="EX55" s="76"/>
      <c r="EY55" s="76"/>
      <c r="EZ55" s="76"/>
      <c r="FA55" s="76"/>
      <c r="FB55" s="76"/>
      <c r="FC55" s="76"/>
      <c r="FD55" s="76"/>
      <c r="FE55" s="76"/>
      <c r="FF55" s="76"/>
      <c r="FG55" s="76"/>
      <c r="FH55" s="76"/>
      <c r="FI55" s="76"/>
      <c r="FJ55" s="76"/>
      <c r="FK55" s="76"/>
      <c r="FL55" s="76"/>
      <c r="FM55" s="76"/>
      <c r="FN55" s="76"/>
      <c r="FO55" s="76"/>
      <c r="FP55" s="76"/>
      <c r="FQ55" s="76"/>
      <c r="FR55" s="76"/>
      <c r="FS55" s="76"/>
      <c r="FT55" s="76"/>
      <c r="FU55" s="76"/>
      <c r="FV55" s="76"/>
      <c r="FW55" s="76"/>
      <c r="FX55" s="76"/>
      <c r="FY55" s="76"/>
      <c r="FZ55" s="76"/>
      <c r="GA55" s="76"/>
      <c r="GB55" s="76"/>
      <c r="GC55" s="76"/>
      <c r="GD55" s="76"/>
      <c r="GE55" s="76"/>
      <c r="GF55" s="76"/>
      <c r="GG55" s="76"/>
      <c r="GH55" s="76"/>
      <c r="GI55" s="76"/>
      <c r="GJ55" s="76"/>
      <c r="GK55" s="76"/>
      <c r="GL55" s="76"/>
      <c r="GM55" s="76"/>
      <c r="GN55" s="76"/>
      <c r="GO55" s="76"/>
      <c r="GP55" s="76"/>
      <c r="GQ55" s="76"/>
      <c r="GR55" s="76"/>
      <c r="GS55" s="76"/>
      <c r="GT55" s="76"/>
      <c r="GU55" s="76"/>
      <c r="GV55" s="76"/>
      <c r="GW55" s="76"/>
      <c r="GX55" s="76"/>
      <c r="GY55" s="76"/>
      <c r="GZ55" s="76"/>
      <c r="HA55" s="76"/>
      <c r="HB55" s="76"/>
      <c r="HC55" s="76"/>
      <c r="HD55" s="76"/>
      <c r="HE55" s="76"/>
      <c r="HF55" s="76"/>
      <c r="HG55" s="76"/>
      <c r="HH55" s="76"/>
      <c r="HI55" s="76"/>
      <c r="HJ55" s="76"/>
      <c r="HK55" s="76"/>
      <c r="HL55" s="76"/>
      <c r="HM55" s="76"/>
      <c r="HN55" s="76"/>
      <c r="HO55" s="76"/>
      <c r="HP55" s="76"/>
      <c r="HQ55" s="76"/>
      <c r="HR55" s="76"/>
      <c r="HS55" s="76"/>
      <c r="HT55" s="76"/>
      <c r="HU55" s="76"/>
      <c r="HV55" s="76"/>
      <c r="HW55" s="76"/>
      <c r="HX55" s="76"/>
      <c r="HY55" s="76"/>
      <c r="HZ55" s="76"/>
      <c r="IA55" s="76"/>
      <c r="IB55" s="76"/>
      <c r="IC55" s="76"/>
      <c r="ID55" s="76"/>
      <c r="IE55" s="76"/>
      <c r="IF55" s="76"/>
      <c r="IG55" s="76"/>
      <c r="IH55" s="76"/>
      <c r="II55" s="76"/>
      <c r="IJ55" s="76"/>
      <c r="IK55" s="76"/>
      <c r="IL55" s="76"/>
    </row>
    <row r="56" spans="1:246" s="77" customFormat="1" ht="26.25" customHeight="1">
      <c r="A56" s="95" t="s">
        <v>92</v>
      </c>
      <c r="B56" s="96" t="s">
        <v>93</v>
      </c>
      <c r="C56" s="84">
        <v>75000</v>
      </c>
      <c r="D56" s="97">
        <v>75000</v>
      </c>
      <c r="E56" s="97">
        <v>75000</v>
      </c>
      <c r="F56" s="86">
        <f t="shared" si="0"/>
        <v>100</v>
      </c>
      <c r="G56" s="86">
        <f t="shared" si="1"/>
        <v>100</v>
      </c>
      <c r="H56" s="63"/>
      <c r="I56" s="76"/>
      <c r="J56" s="76"/>
      <c r="K56" s="76"/>
      <c r="L56" s="76"/>
      <c r="M56" s="76"/>
      <c r="N56" s="76"/>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row>
    <row r="57" spans="1:246" s="77" customFormat="1" ht="26.25" customHeight="1">
      <c r="A57" s="82" t="s">
        <v>94</v>
      </c>
      <c r="B57" s="91" t="s">
        <v>95</v>
      </c>
      <c r="C57" s="84">
        <v>8086000</v>
      </c>
      <c r="D57" s="85">
        <v>8146165.57</v>
      </c>
      <c r="E57" s="85">
        <v>8146165.57</v>
      </c>
      <c r="F57" s="86">
        <f t="shared" si="0"/>
        <v>100.74407086322039</v>
      </c>
      <c r="G57" s="86">
        <f t="shared" si="1"/>
        <v>100</v>
      </c>
      <c r="H57" s="63"/>
      <c r="I57" s="76"/>
      <c r="J57" s="76"/>
      <c r="K57" s="76"/>
      <c r="L57" s="76"/>
      <c r="M57" s="76"/>
      <c r="N57" s="76"/>
      <c r="O57" s="76"/>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c r="AP57" s="76"/>
      <c r="AQ57" s="76"/>
      <c r="AR57" s="76"/>
      <c r="AS57" s="76"/>
      <c r="AT57" s="76"/>
      <c r="AU57" s="76"/>
      <c r="AV57" s="76"/>
      <c r="AW57" s="76"/>
      <c r="AX57" s="76"/>
      <c r="AY57" s="76"/>
      <c r="AZ57" s="76"/>
      <c r="BA57" s="76"/>
      <c r="BB57" s="76"/>
      <c r="BC57" s="76"/>
      <c r="BD57" s="76"/>
      <c r="BE57" s="76"/>
      <c r="BF57" s="76"/>
      <c r="BG57" s="76"/>
      <c r="BH57" s="76"/>
      <c r="BI57" s="76"/>
      <c r="BJ57" s="76"/>
      <c r="BK57" s="76"/>
      <c r="BL57" s="76"/>
      <c r="BM57" s="76"/>
      <c r="BN57" s="76"/>
      <c r="BO57" s="76"/>
      <c r="BP57" s="76"/>
      <c r="BQ57" s="76"/>
      <c r="BR57" s="76"/>
      <c r="BS57" s="76"/>
      <c r="BT57" s="76"/>
      <c r="BU57" s="76"/>
      <c r="BV57" s="76"/>
      <c r="BW57" s="76"/>
      <c r="BX57" s="76"/>
      <c r="BY57" s="76"/>
      <c r="BZ57" s="76"/>
      <c r="CA57" s="76"/>
      <c r="CB57" s="7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c r="DK57" s="76"/>
      <c r="DL57" s="76"/>
      <c r="DM57" s="76"/>
      <c r="DN57" s="76"/>
      <c r="DO57" s="76"/>
      <c r="DP57" s="76"/>
      <c r="DQ57" s="76"/>
      <c r="DR57" s="76"/>
      <c r="DS57" s="76"/>
      <c r="DT57" s="76"/>
      <c r="DU57" s="76"/>
      <c r="DV57" s="76"/>
      <c r="DW57" s="76"/>
      <c r="DX57" s="76"/>
      <c r="DY57" s="76"/>
      <c r="DZ57" s="76"/>
      <c r="EA57" s="76"/>
      <c r="EB57" s="76"/>
      <c r="EC57" s="76"/>
      <c r="ED57" s="76"/>
      <c r="EE57" s="76"/>
      <c r="EF57" s="76"/>
      <c r="EG57" s="76"/>
      <c r="EH57" s="76"/>
      <c r="EI57" s="76"/>
      <c r="EJ57" s="76"/>
      <c r="EK57" s="76"/>
      <c r="EL57" s="76"/>
      <c r="EM57" s="76"/>
      <c r="EN57" s="76"/>
      <c r="EO57" s="76"/>
      <c r="EP57" s="76"/>
      <c r="EQ57" s="76"/>
      <c r="ER57" s="76"/>
      <c r="ES57" s="76"/>
      <c r="ET57" s="76"/>
      <c r="EU57" s="76"/>
      <c r="EV57" s="76"/>
      <c r="EW57" s="76"/>
      <c r="EX57" s="76"/>
      <c r="EY57" s="76"/>
      <c r="EZ57" s="76"/>
      <c r="FA57" s="76"/>
      <c r="FB57" s="76"/>
      <c r="FC57" s="76"/>
      <c r="FD57" s="76"/>
      <c r="FE57" s="76"/>
      <c r="FF57" s="76"/>
      <c r="FG57" s="76"/>
      <c r="FH57" s="76"/>
      <c r="FI57" s="76"/>
      <c r="FJ57" s="76"/>
      <c r="FK57" s="76"/>
      <c r="FL57" s="76"/>
      <c r="FM57" s="76"/>
      <c r="FN57" s="76"/>
      <c r="FO57" s="76"/>
      <c r="FP57" s="76"/>
      <c r="FQ57" s="76"/>
      <c r="FR57" s="76"/>
      <c r="FS57" s="76"/>
      <c r="FT57" s="76"/>
      <c r="FU57" s="76"/>
      <c r="FV57" s="76"/>
      <c r="FW57" s="76"/>
      <c r="FX57" s="76"/>
      <c r="FY57" s="76"/>
      <c r="FZ57" s="76"/>
      <c r="GA57" s="76"/>
      <c r="GB57" s="76"/>
      <c r="GC57" s="76"/>
      <c r="GD57" s="76"/>
      <c r="GE57" s="76"/>
      <c r="GF57" s="76"/>
      <c r="GG57" s="76"/>
      <c r="GH57" s="76"/>
      <c r="GI57" s="76"/>
      <c r="GJ57" s="76"/>
      <c r="GK57" s="76"/>
      <c r="GL57" s="76"/>
      <c r="GM57" s="76"/>
      <c r="GN57" s="76"/>
      <c r="GO57" s="76"/>
      <c r="GP57" s="76"/>
      <c r="GQ57" s="76"/>
      <c r="GR57" s="76"/>
      <c r="GS57" s="76"/>
      <c r="GT57" s="76"/>
      <c r="GU57" s="76"/>
      <c r="GV57" s="76"/>
      <c r="GW57" s="76"/>
      <c r="GX57" s="76"/>
      <c r="GY57" s="76"/>
      <c r="GZ57" s="76"/>
      <c r="HA57" s="76"/>
      <c r="HB57" s="76"/>
      <c r="HC57" s="76"/>
      <c r="HD57" s="76"/>
      <c r="HE57" s="76"/>
      <c r="HF57" s="76"/>
      <c r="HG57" s="76"/>
      <c r="HH57" s="76"/>
      <c r="HI57" s="76"/>
      <c r="HJ57" s="76"/>
      <c r="HK57" s="76"/>
      <c r="HL57" s="76"/>
      <c r="HM57" s="76"/>
      <c r="HN57" s="76"/>
      <c r="HO57" s="76"/>
      <c r="HP57" s="76"/>
      <c r="HQ57" s="76"/>
      <c r="HR57" s="76"/>
      <c r="HS57" s="76"/>
      <c r="HT57" s="76"/>
      <c r="HU57" s="76"/>
      <c r="HV57" s="76"/>
      <c r="HW57" s="76"/>
      <c r="HX57" s="76"/>
      <c r="HY57" s="76"/>
      <c r="HZ57" s="76"/>
      <c r="IA57" s="76"/>
      <c r="IB57" s="76"/>
      <c r="IC57" s="76"/>
      <c r="ID57" s="76"/>
      <c r="IE57" s="76"/>
      <c r="IF57" s="76"/>
      <c r="IG57" s="76"/>
      <c r="IH57" s="76"/>
      <c r="II57" s="76"/>
      <c r="IJ57" s="76"/>
      <c r="IK57" s="76"/>
      <c r="IL57" s="76"/>
    </row>
    <row r="58" spans="1:7" ht="26.25" customHeight="1">
      <c r="A58" s="78" t="s">
        <v>96</v>
      </c>
      <c r="B58" s="79" t="s">
        <v>97</v>
      </c>
      <c r="C58" s="80">
        <f>C59+C60</f>
        <v>25000</v>
      </c>
      <c r="D58" s="80">
        <f>D59+D60</f>
        <v>742567</v>
      </c>
      <c r="E58" s="80">
        <f>E59+E60</f>
        <v>742137</v>
      </c>
      <c r="F58" s="81" t="s">
        <v>217</v>
      </c>
      <c r="G58" s="81">
        <f t="shared" si="1"/>
        <v>99.94209276738665</v>
      </c>
    </row>
    <row r="59" spans="1:7" ht="26.25" customHeight="1">
      <c r="A59" s="82" t="s">
        <v>98</v>
      </c>
      <c r="B59" s="87" t="s">
        <v>99</v>
      </c>
      <c r="C59" s="84">
        <v>25000</v>
      </c>
      <c r="D59" s="85">
        <v>55000</v>
      </c>
      <c r="E59" s="85">
        <v>55000</v>
      </c>
      <c r="F59" s="86" t="s">
        <v>217</v>
      </c>
      <c r="G59" s="86">
        <f>SUM(E59/D59*100)</f>
        <v>100</v>
      </c>
    </row>
    <row r="60" spans="1:7" ht="125.25" customHeight="1">
      <c r="A60" s="82" t="s">
        <v>244</v>
      </c>
      <c r="B60" s="87" t="s">
        <v>245</v>
      </c>
      <c r="C60" s="84"/>
      <c r="D60" s="85">
        <v>687567</v>
      </c>
      <c r="E60" s="85">
        <v>687137</v>
      </c>
      <c r="F60" s="86"/>
      <c r="G60" s="86">
        <f>SUM(E60/D60*100)</f>
        <v>99.93746064019943</v>
      </c>
    </row>
    <row r="61" spans="1:246" s="77" customFormat="1" ht="26.25" customHeight="1">
      <c r="A61" s="102">
        <v>110000</v>
      </c>
      <c r="B61" s="79" t="s">
        <v>100</v>
      </c>
      <c r="C61" s="80">
        <f>SUM(C62:C67)</f>
        <v>6745673</v>
      </c>
      <c r="D61" s="80">
        <f>SUM(D62:D67)</f>
        <v>6370121</v>
      </c>
      <c r="E61" s="80">
        <f>SUM(E62:E67)</f>
        <v>6369811.350000001</v>
      </c>
      <c r="F61" s="81">
        <f aca="true" t="shared" si="4" ref="F61:F93">SUM(E61/C61*100)</f>
        <v>94.42810746978101</v>
      </c>
      <c r="G61" s="81">
        <f t="shared" si="1"/>
        <v>99.99513902483172</v>
      </c>
      <c r="H61" s="63"/>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c r="DK61" s="76"/>
      <c r="DL61" s="76"/>
      <c r="DM61" s="76"/>
      <c r="DN61" s="76"/>
      <c r="DO61" s="76"/>
      <c r="DP61" s="76"/>
      <c r="DQ61" s="76"/>
      <c r="DR61" s="76"/>
      <c r="DS61" s="76"/>
      <c r="DT61" s="76"/>
      <c r="DU61" s="76"/>
      <c r="DV61" s="76"/>
      <c r="DW61" s="76"/>
      <c r="DX61" s="76"/>
      <c r="DY61" s="76"/>
      <c r="DZ61" s="76"/>
      <c r="EA61" s="76"/>
      <c r="EB61" s="76"/>
      <c r="EC61" s="76"/>
      <c r="ED61" s="76"/>
      <c r="EE61" s="76"/>
      <c r="EF61" s="76"/>
      <c r="EG61" s="76"/>
      <c r="EH61" s="76"/>
      <c r="EI61" s="76"/>
      <c r="EJ61" s="76"/>
      <c r="EK61" s="76"/>
      <c r="EL61" s="76"/>
      <c r="EM61" s="76"/>
      <c r="EN61" s="76"/>
      <c r="EO61" s="76"/>
      <c r="EP61" s="76"/>
      <c r="EQ61" s="76"/>
      <c r="ER61" s="76"/>
      <c r="ES61" s="76"/>
      <c r="ET61" s="76"/>
      <c r="EU61" s="76"/>
      <c r="EV61" s="76"/>
      <c r="EW61" s="76"/>
      <c r="EX61" s="76"/>
      <c r="EY61" s="76"/>
      <c r="EZ61" s="76"/>
      <c r="FA61" s="76"/>
      <c r="FB61" s="76"/>
      <c r="FC61" s="76"/>
      <c r="FD61" s="76"/>
      <c r="FE61" s="76"/>
      <c r="FF61" s="76"/>
      <c r="FG61" s="76"/>
      <c r="FH61" s="76"/>
      <c r="FI61" s="76"/>
      <c r="FJ61" s="76"/>
      <c r="FK61" s="76"/>
      <c r="FL61" s="76"/>
      <c r="FM61" s="76"/>
      <c r="FN61" s="76"/>
      <c r="FO61" s="76"/>
      <c r="FP61" s="76"/>
      <c r="FQ61" s="76"/>
      <c r="FR61" s="76"/>
      <c r="FS61" s="76"/>
      <c r="FT61" s="76"/>
      <c r="FU61" s="76"/>
      <c r="FV61" s="76"/>
      <c r="FW61" s="76"/>
      <c r="FX61" s="76"/>
      <c r="FY61" s="76"/>
      <c r="FZ61" s="76"/>
      <c r="GA61" s="76"/>
      <c r="GB61" s="76"/>
      <c r="GC61" s="76"/>
      <c r="GD61" s="76"/>
      <c r="GE61" s="76"/>
      <c r="GF61" s="76"/>
      <c r="GG61" s="76"/>
      <c r="GH61" s="76"/>
      <c r="GI61" s="76"/>
      <c r="GJ61" s="76"/>
      <c r="GK61" s="76"/>
      <c r="GL61" s="76"/>
      <c r="GM61" s="76"/>
      <c r="GN61" s="76"/>
      <c r="GO61" s="76"/>
      <c r="GP61" s="76"/>
      <c r="GQ61" s="76"/>
      <c r="GR61" s="76"/>
      <c r="GS61" s="76"/>
      <c r="GT61" s="76"/>
      <c r="GU61" s="76"/>
      <c r="GV61" s="76"/>
      <c r="GW61" s="76"/>
      <c r="GX61" s="76"/>
      <c r="GY61" s="76"/>
      <c r="GZ61" s="76"/>
      <c r="HA61" s="76"/>
      <c r="HB61" s="76"/>
      <c r="HC61" s="76"/>
      <c r="HD61" s="76"/>
      <c r="HE61" s="76"/>
      <c r="HF61" s="76"/>
      <c r="HG61" s="76"/>
      <c r="HH61" s="76"/>
      <c r="HI61" s="76"/>
      <c r="HJ61" s="76"/>
      <c r="HK61" s="76"/>
      <c r="HL61" s="76"/>
      <c r="HM61" s="76"/>
      <c r="HN61" s="76"/>
      <c r="HO61" s="76"/>
      <c r="HP61" s="76"/>
      <c r="HQ61" s="76"/>
      <c r="HR61" s="76"/>
      <c r="HS61" s="76"/>
      <c r="HT61" s="76"/>
      <c r="HU61" s="76"/>
      <c r="HV61" s="76"/>
      <c r="HW61" s="76"/>
      <c r="HX61" s="76"/>
      <c r="HY61" s="76"/>
      <c r="HZ61" s="76"/>
      <c r="IA61" s="76"/>
      <c r="IB61" s="76"/>
      <c r="IC61" s="76"/>
      <c r="ID61" s="76"/>
      <c r="IE61" s="76"/>
      <c r="IF61" s="76"/>
      <c r="IG61" s="76"/>
      <c r="IH61" s="76"/>
      <c r="II61" s="76"/>
      <c r="IJ61" s="76"/>
      <c r="IK61" s="76"/>
      <c r="IL61" s="76"/>
    </row>
    <row r="62" spans="1:246" s="77" customFormat="1" ht="26.25" customHeight="1">
      <c r="A62" s="103">
        <v>110103</v>
      </c>
      <c r="B62" s="87" t="s">
        <v>101</v>
      </c>
      <c r="C62" s="84">
        <v>26780</v>
      </c>
      <c r="D62" s="85">
        <v>29224</v>
      </c>
      <c r="E62" s="85">
        <v>29224</v>
      </c>
      <c r="F62" s="86">
        <f t="shared" si="4"/>
        <v>109.126213592233</v>
      </c>
      <c r="G62" s="86">
        <f t="shared" si="1"/>
        <v>100</v>
      </c>
      <c r="H62" s="63"/>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76"/>
      <c r="BF62" s="76"/>
      <c r="BG62" s="76"/>
      <c r="BH62" s="76"/>
      <c r="BI62" s="76"/>
      <c r="BJ62" s="76"/>
      <c r="BK62" s="76"/>
      <c r="BL62" s="76"/>
      <c r="BM62" s="76"/>
      <c r="BN62" s="76"/>
      <c r="BO62" s="76"/>
      <c r="BP62" s="76"/>
      <c r="BQ62" s="76"/>
      <c r="BR62" s="76"/>
      <c r="BS62" s="76"/>
      <c r="BT62" s="76"/>
      <c r="BU62" s="76"/>
      <c r="BV62" s="76"/>
      <c r="BW62" s="76"/>
      <c r="BX62" s="76"/>
      <c r="BY62" s="76"/>
      <c r="BZ62" s="76"/>
      <c r="CA62" s="76"/>
      <c r="CB62" s="76"/>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c r="DK62" s="76"/>
      <c r="DL62" s="76"/>
      <c r="DM62" s="76"/>
      <c r="DN62" s="76"/>
      <c r="DO62" s="76"/>
      <c r="DP62" s="76"/>
      <c r="DQ62" s="76"/>
      <c r="DR62" s="76"/>
      <c r="DS62" s="76"/>
      <c r="DT62" s="76"/>
      <c r="DU62" s="76"/>
      <c r="DV62" s="76"/>
      <c r="DW62" s="76"/>
      <c r="DX62" s="76"/>
      <c r="DY62" s="76"/>
      <c r="DZ62" s="76"/>
      <c r="EA62" s="76"/>
      <c r="EB62" s="76"/>
      <c r="EC62" s="76"/>
      <c r="ED62" s="76"/>
      <c r="EE62" s="76"/>
      <c r="EF62" s="76"/>
      <c r="EG62" s="76"/>
      <c r="EH62" s="76"/>
      <c r="EI62" s="76"/>
      <c r="EJ62" s="76"/>
      <c r="EK62" s="76"/>
      <c r="EL62" s="76"/>
      <c r="EM62" s="76"/>
      <c r="EN62" s="76"/>
      <c r="EO62" s="76"/>
      <c r="EP62" s="76"/>
      <c r="EQ62" s="76"/>
      <c r="ER62" s="76"/>
      <c r="ES62" s="76"/>
      <c r="ET62" s="76"/>
      <c r="EU62" s="76"/>
      <c r="EV62" s="76"/>
      <c r="EW62" s="76"/>
      <c r="EX62" s="76"/>
      <c r="EY62" s="76"/>
      <c r="EZ62" s="76"/>
      <c r="FA62" s="76"/>
      <c r="FB62" s="76"/>
      <c r="FC62" s="76"/>
      <c r="FD62" s="76"/>
      <c r="FE62" s="76"/>
      <c r="FF62" s="76"/>
      <c r="FG62" s="76"/>
      <c r="FH62" s="76"/>
      <c r="FI62" s="76"/>
      <c r="FJ62" s="76"/>
      <c r="FK62" s="76"/>
      <c r="FL62" s="76"/>
      <c r="FM62" s="76"/>
      <c r="FN62" s="76"/>
      <c r="FO62" s="76"/>
      <c r="FP62" s="76"/>
      <c r="FQ62" s="76"/>
      <c r="FR62" s="76"/>
      <c r="FS62" s="76"/>
      <c r="FT62" s="76"/>
      <c r="FU62" s="76"/>
      <c r="FV62" s="76"/>
      <c r="FW62" s="76"/>
      <c r="FX62" s="76"/>
      <c r="FY62" s="76"/>
      <c r="FZ62" s="76"/>
      <c r="GA62" s="76"/>
      <c r="GB62" s="76"/>
      <c r="GC62" s="76"/>
      <c r="GD62" s="76"/>
      <c r="GE62" s="76"/>
      <c r="GF62" s="76"/>
      <c r="GG62" s="76"/>
      <c r="GH62" s="76"/>
      <c r="GI62" s="76"/>
      <c r="GJ62" s="76"/>
      <c r="GK62" s="76"/>
      <c r="GL62" s="76"/>
      <c r="GM62" s="76"/>
      <c r="GN62" s="76"/>
      <c r="GO62" s="76"/>
      <c r="GP62" s="76"/>
      <c r="GQ62" s="76"/>
      <c r="GR62" s="76"/>
      <c r="GS62" s="76"/>
      <c r="GT62" s="76"/>
      <c r="GU62" s="76"/>
      <c r="GV62" s="76"/>
      <c r="GW62" s="76"/>
      <c r="GX62" s="76"/>
      <c r="GY62" s="76"/>
      <c r="GZ62" s="76"/>
      <c r="HA62" s="76"/>
      <c r="HB62" s="76"/>
      <c r="HC62" s="76"/>
      <c r="HD62" s="76"/>
      <c r="HE62" s="76"/>
      <c r="HF62" s="76"/>
      <c r="HG62" s="76"/>
      <c r="HH62" s="76"/>
      <c r="HI62" s="76"/>
      <c r="HJ62" s="76"/>
      <c r="HK62" s="76"/>
      <c r="HL62" s="76"/>
      <c r="HM62" s="76"/>
      <c r="HN62" s="76"/>
      <c r="HO62" s="76"/>
      <c r="HP62" s="76"/>
      <c r="HQ62" s="76"/>
      <c r="HR62" s="76"/>
      <c r="HS62" s="76"/>
      <c r="HT62" s="76"/>
      <c r="HU62" s="76"/>
      <c r="HV62" s="76"/>
      <c r="HW62" s="76"/>
      <c r="HX62" s="76"/>
      <c r="HY62" s="76"/>
      <c r="HZ62" s="76"/>
      <c r="IA62" s="76"/>
      <c r="IB62" s="76"/>
      <c r="IC62" s="76"/>
      <c r="ID62" s="76"/>
      <c r="IE62" s="76"/>
      <c r="IF62" s="76"/>
      <c r="IG62" s="76"/>
      <c r="IH62" s="76"/>
      <c r="II62" s="76"/>
      <c r="IJ62" s="76"/>
      <c r="IK62" s="76"/>
      <c r="IL62" s="76"/>
    </row>
    <row r="63" spans="1:246" s="77" customFormat="1" ht="26.25" customHeight="1">
      <c r="A63" s="103">
        <v>110201</v>
      </c>
      <c r="B63" s="87" t="s">
        <v>102</v>
      </c>
      <c r="C63" s="84">
        <v>3476050</v>
      </c>
      <c r="D63" s="85">
        <v>3401603</v>
      </c>
      <c r="E63" s="85">
        <v>3401596.39</v>
      </c>
      <c r="F63" s="86">
        <f t="shared" si="4"/>
        <v>97.85809726557444</v>
      </c>
      <c r="G63" s="86">
        <f t="shared" si="1"/>
        <v>99.99980567985153</v>
      </c>
      <c r="H63" s="63"/>
      <c r="I63" s="76"/>
      <c r="J63" s="76"/>
      <c r="K63" s="76"/>
      <c r="L63" s="76"/>
      <c r="M63" s="76"/>
      <c r="N63" s="76"/>
      <c r="O63" s="76"/>
      <c r="P63" s="76"/>
      <c r="Q63" s="76"/>
      <c r="R63" s="76"/>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6"/>
      <c r="AX63" s="76"/>
      <c r="AY63" s="76"/>
      <c r="AZ63" s="76"/>
      <c r="BA63" s="76"/>
      <c r="BB63" s="76"/>
      <c r="BC63" s="76"/>
      <c r="BD63" s="76"/>
      <c r="BE63" s="76"/>
      <c r="BF63" s="76"/>
      <c r="BG63" s="76"/>
      <c r="BH63" s="76"/>
      <c r="BI63" s="76"/>
      <c r="BJ63" s="76"/>
      <c r="BK63" s="76"/>
      <c r="BL63" s="76"/>
      <c r="BM63" s="76"/>
      <c r="BN63" s="76"/>
      <c r="BO63" s="76"/>
      <c r="BP63" s="76"/>
      <c r="BQ63" s="76"/>
      <c r="BR63" s="76"/>
      <c r="BS63" s="76"/>
      <c r="BT63" s="76"/>
      <c r="BU63" s="76"/>
      <c r="BV63" s="76"/>
      <c r="BW63" s="76"/>
      <c r="BX63" s="76"/>
      <c r="BY63" s="76"/>
      <c r="BZ63" s="76"/>
      <c r="CA63" s="76"/>
      <c r="CB63" s="76"/>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row>
    <row r="64" spans="1:246" s="77" customFormat="1" ht="26.25" customHeight="1">
      <c r="A64" s="103">
        <v>110202</v>
      </c>
      <c r="B64" s="87" t="s">
        <v>103</v>
      </c>
      <c r="C64" s="84">
        <v>16010</v>
      </c>
      <c r="D64" s="85">
        <v>13640</v>
      </c>
      <c r="E64" s="85">
        <v>13444.02</v>
      </c>
      <c r="F64" s="86">
        <f t="shared" si="4"/>
        <v>83.97264209868833</v>
      </c>
      <c r="G64" s="86">
        <f t="shared" si="1"/>
        <v>98.56319648093842</v>
      </c>
      <c r="H64" s="63"/>
      <c r="I64" s="76"/>
      <c r="J64" s="76"/>
      <c r="K64" s="76"/>
      <c r="L64" s="76"/>
      <c r="M64" s="76"/>
      <c r="N64" s="76"/>
      <c r="O64" s="76"/>
      <c r="P64" s="76"/>
      <c r="Q64" s="76"/>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6"/>
      <c r="AX64" s="76"/>
      <c r="AY64" s="76"/>
      <c r="AZ64" s="76"/>
      <c r="BA64" s="76"/>
      <c r="BB64" s="76"/>
      <c r="BC64" s="76"/>
      <c r="BD64" s="76"/>
      <c r="BE64" s="76"/>
      <c r="BF64" s="76"/>
      <c r="BG64" s="76"/>
      <c r="BH64" s="76"/>
      <c r="BI64" s="76"/>
      <c r="BJ64" s="76"/>
      <c r="BK64" s="76"/>
      <c r="BL64" s="76"/>
      <c r="BM64" s="76"/>
      <c r="BN64" s="76"/>
      <c r="BO64" s="76"/>
      <c r="BP64" s="76"/>
      <c r="BQ64" s="76"/>
      <c r="BR64" s="76"/>
      <c r="BS64" s="76"/>
      <c r="BT64" s="76"/>
      <c r="BU64" s="76"/>
      <c r="BV64" s="76"/>
      <c r="BW64" s="76"/>
      <c r="BX64" s="76"/>
      <c r="BY64" s="76"/>
      <c r="BZ64" s="76"/>
      <c r="CA64" s="76"/>
      <c r="CB64" s="76"/>
      <c r="CC64" s="76"/>
      <c r="CD64" s="76"/>
      <c r="CE64" s="76"/>
      <c r="CF64" s="76"/>
      <c r="CG64" s="76"/>
      <c r="CH64" s="76"/>
      <c r="CI64" s="76"/>
      <c r="CJ64" s="76"/>
      <c r="CK64" s="76"/>
      <c r="CL64" s="76"/>
      <c r="CM64" s="76"/>
      <c r="CN64" s="76"/>
      <c r="CO64" s="76"/>
      <c r="CP64" s="76"/>
      <c r="CQ64" s="76"/>
      <c r="CR64" s="76"/>
      <c r="CS64" s="76"/>
      <c r="CT64" s="76"/>
      <c r="CU64" s="76"/>
      <c r="CV64" s="76"/>
      <c r="CW64" s="76"/>
      <c r="CX64" s="76"/>
      <c r="CY64" s="76"/>
      <c r="CZ64" s="76"/>
      <c r="DA64" s="76"/>
      <c r="DB64" s="76"/>
      <c r="DC64" s="76"/>
      <c r="DD64" s="76"/>
      <c r="DE64" s="76"/>
      <c r="DF64" s="76"/>
      <c r="DG64" s="76"/>
      <c r="DH64" s="76"/>
      <c r="DI64" s="76"/>
      <c r="DJ64" s="76"/>
      <c r="DK64" s="76"/>
      <c r="DL64" s="76"/>
      <c r="DM64" s="76"/>
      <c r="DN64" s="76"/>
      <c r="DO64" s="76"/>
      <c r="DP64" s="76"/>
      <c r="DQ64" s="76"/>
      <c r="DR64" s="76"/>
      <c r="DS64" s="76"/>
      <c r="DT64" s="76"/>
      <c r="DU64" s="76"/>
      <c r="DV64" s="76"/>
      <c r="DW64" s="76"/>
      <c r="DX64" s="76"/>
      <c r="DY64" s="76"/>
      <c r="DZ64" s="76"/>
      <c r="EA64" s="76"/>
      <c r="EB64" s="76"/>
      <c r="EC64" s="76"/>
      <c r="ED64" s="76"/>
      <c r="EE64" s="76"/>
      <c r="EF64" s="76"/>
      <c r="EG64" s="76"/>
      <c r="EH64" s="76"/>
      <c r="EI64" s="76"/>
      <c r="EJ64" s="76"/>
      <c r="EK64" s="76"/>
      <c r="EL64" s="76"/>
      <c r="EM64" s="76"/>
      <c r="EN64" s="76"/>
      <c r="EO64" s="76"/>
      <c r="EP64" s="76"/>
      <c r="EQ64" s="76"/>
      <c r="ER64" s="76"/>
      <c r="ES64" s="76"/>
      <c r="ET64" s="76"/>
      <c r="EU64" s="76"/>
      <c r="EV64" s="76"/>
      <c r="EW64" s="76"/>
      <c r="EX64" s="76"/>
      <c r="EY64" s="76"/>
      <c r="EZ64" s="76"/>
      <c r="FA64" s="76"/>
      <c r="FB64" s="76"/>
      <c r="FC64" s="76"/>
      <c r="FD64" s="76"/>
      <c r="FE64" s="76"/>
      <c r="FF64" s="76"/>
      <c r="FG64" s="76"/>
      <c r="FH64" s="76"/>
      <c r="FI64" s="76"/>
      <c r="FJ64" s="76"/>
      <c r="FK64" s="76"/>
      <c r="FL64" s="76"/>
      <c r="FM64" s="76"/>
      <c r="FN64" s="76"/>
      <c r="FO64" s="76"/>
      <c r="FP64" s="76"/>
      <c r="FQ64" s="76"/>
      <c r="FR64" s="76"/>
      <c r="FS64" s="76"/>
      <c r="FT64" s="76"/>
      <c r="FU64" s="76"/>
      <c r="FV64" s="76"/>
      <c r="FW64" s="76"/>
      <c r="FX64" s="76"/>
      <c r="FY64" s="76"/>
      <c r="FZ64" s="76"/>
      <c r="GA64" s="76"/>
      <c r="GB64" s="76"/>
      <c r="GC64" s="76"/>
      <c r="GD64" s="76"/>
      <c r="GE64" s="76"/>
      <c r="GF64" s="76"/>
      <c r="GG64" s="76"/>
      <c r="GH64" s="76"/>
      <c r="GI64" s="76"/>
      <c r="GJ64" s="76"/>
      <c r="GK64" s="76"/>
      <c r="GL64" s="76"/>
      <c r="GM64" s="76"/>
      <c r="GN64" s="76"/>
      <c r="GO64" s="76"/>
      <c r="GP64" s="76"/>
      <c r="GQ64" s="76"/>
      <c r="GR64" s="76"/>
      <c r="GS64" s="76"/>
      <c r="GT64" s="76"/>
      <c r="GU64" s="76"/>
      <c r="GV64" s="76"/>
      <c r="GW64" s="76"/>
      <c r="GX64" s="76"/>
      <c r="GY64" s="76"/>
      <c r="GZ64" s="76"/>
      <c r="HA64" s="76"/>
      <c r="HB64" s="76"/>
      <c r="HC64" s="76"/>
      <c r="HD64" s="76"/>
      <c r="HE64" s="76"/>
      <c r="HF64" s="76"/>
      <c r="HG64" s="76"/>
      <c r="HH64" s="76"/>
      <c r="HI64" s="76"/>
      <c r="HJ64" s="76"/>
      <c r="HK64" s="76"/>
      <c r="HL64" s="76"/>
      <c r="HM64" s="76"/>
      <c r="HN64" s="76"/>
      <c r="HO64" s="76"/>
      <c r="HP64" s="76"/>
      <c r="HQ64" s="76"/>
      <c r="HR64" s="76"/>
      <c r="HS64" s="76"/>
      <c r="HT64" s="76"/>
      <c r="HU64" s="76"/>
      <c r="HV64" s="76"/>
      <c r="HW64" s="76"/>
      <c r="HX64" s="76"/>
      <c r="HY64" s="76"/>
      <c r="HZ64" s="76"/>
      <c r="IA64" s="76"/>
      <c r="IB64" s="76"/>
      <c r="IC64" s="76"/>
      <c r="ID64" s="76"/>
      <c r="IE64" s="76"/>
      <c r="IF64" s="76"/>
      <c r="IG64" s="76"/>
      <c r="IH64" s="76"/>
      <c r="II64" s="76"/>
      <c r="IJ64" s="76"/>
      <c r="IK64" s="76"/>
      <c r="IL64" s="76"/>
    </row>
    <row r="65" spans="1:246" s="77" customFormat="1" ht="26.25" customHeight="1">
      <c r="A65" s="103">
        <v>110204</v>
      </c>
      <c r="B65" s="87" t="s">
        <v>104</v>
      </c>
      <c r="C65" s="84">
        <v>1013706</v>
      </c>
      <c r="D65" s="85">
        <v>934604</v>
      </c>
      <c r="E65" s="85">
        <v>934568.5</v>
      </c>
      <c r="F65" s="86">
        <f t="shared" si="4"/>
        <v>92.19324932475492</v>
      </c>
      <c r="G65" s="86">
        <f t="shared" si="1"/>
        <v>99.99620159982196</v>
      </c>
      <c r="H65" s="63"/>
      <c r="I65" s="76"/>
      <c r="J65" s="76"/>
      <c r="K65" s="76"/>
      <c r="L65" s="76"/>
      <c r="M65" s="76"/>
      <c r="N65" s="76"/>
      <c r="O65" s="76"/>
      <c r="P65" s="76"/>
      <c r="Q65" s="76"/>
      <c r="R65" s="76"/>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6"/>
      <c r="AX65" s="76"/>
      <c r="AY65" s="76"/>
      <c r="AZ65" s="76"/>
      <c r="BA65" s="76"/>
      <c r="BB65" s="76"/>
      <c r="BC65" s="76"/>
      <c r="BD65" s="76"/>
      <c r="BE65" s="76"/>
      <c r="BF65" s="76"/>
      <c r="BG65" s="76"/>
      <c r="BH65" s="76"/>
      <c r="BI65" s="76"/>
      <c r="BJ65" s="76"/>
      <c r="BK65" s="76"/>
      <c r="BL65" s="76"/>
      <c r="BM65" s="76"/>
      <c r="BN65" s="76"/>
      <c r="BO65" s="76"/>
      <c r="BP65" s="76"/>
      <c r="BQ65" s="76"/>
      <c r="BR65" s="76"/>
      <c r="BS65" s="76"/>
      <c r="BT65" s="76"/>
      <c r="BU65" s="76"/>
      <c r="BV65" s="76"/>
      <c r="BW65" s="76"/>
      <c r="BX65" s="76"/>
      <c r="BY65" s="76"/>
      <c r="BZ65" s="76"/>
      <c r="CA65" s="76"/>
      <c r="CB65" s="76"/>
      <c r="CC65" s="76"/>
      <c r="CD65" s="76"/>
      <c r="CE65" s="76"/>
      <c r="CF65" s="76"/>
      <c r="CG65" s="76"/>
      <c r="CH65" s="76"/>
      <c r="CI65" s="76"/>
      <c r="CJ65" s="76"/>
      <c r="CK65" s="76"/>
      <c r="CL65" s="76"/>
      <c r="CM65" s="76"/>
      <c r="CN65" s="76"/>
      <c r="CO65" s="76"/>
      <c r="CP65" s="76"/>
      <c r="CQ65" s="76"/>
      <c r="CR65" s="76"/>
      <c r="CS65" s="76"/>
      <c r="CT65" s="76"/>
      <c r="CU65" s="76"/>
      <c r="CV65" s="76"/>
      <c r="CW65" s="76"/>
      <c r="CX65" s="76"/>
      <c r="CY65" s="76"/>
      <c r="CZ65" s="76"/>
      <c r="DA65" s="76"/>
      <c r="DB65" s="76"/>
      <c r="DC65" s="76"/>
      <c r="DD65" s="76"/>
      <c r="DE65" s="76"/>
      <c r="DF65" s="76"/>
      <c r="DG65" s="76"/>
      <c r="DH65" s="76"/>
      <c r="DI65" s="76"/>
      <c r="DJ65" s="76"/>
      <c r="DK65" s="76"/>
      <c r="DL65" s="76"/>
      <c r="DM65" s="76"/>
      <c r="DN65" s="76"/>
      <c r="DO65" s="76"/>
      <c r="DP65" s="76"/>
      <c r="DQ65" s="76"/>
      <c r="DR65" s="76"/>
      <c r="DS65" s="76"/>
      <c r="DT65" s="76"/>
      <c r="DU65" s="76"/>
      <c r="DV65" s="76"/>
      <c r="DW65" s="76"/>
      <c r="DX65" s="76"/>
      <c r="DY65" s="76"/>
      <c r="DZ65" s="76"/>
      <c r="EA65" s="76"/>
      <c r="EB65" s="76"/>
      <c r="EC65" s="76"/>
      <c r="ED65" s="76"/>
      <c r="EE65" s="76"/>
      <c r="EF65" s="76"/>
      <c r="EG65" s="76"/>
      <c r="EH65" s="76"/>
      <c r="EI65" s="76"/>
      <c r="EJ65" s="76"/>
      <c r="EK65" s="76"/>
      <c r="EL65" s="76"/>
      <c r="EM65" s="76"/>
      <c r="EN65" s="76"/>
      <c r="EO65" s="76"/>
      <c r="EP65" s="76"/>
      <c r="EQ65" s="76"/>
      <c r="ER65" s="76"/>
      <c r="ES65" s="76"/>
      <c r="ET65" s="76"/>
      <c r="EU65" s="76"/>
      <c r="EV65" s="76"/>
      <c r="EW65" s="76"/>
      <c r="EX65" s="76"/>
      <c r="EY65" s="76"/>
      <c r="EZ65" s="76"/>
      <c r="FA65" s="76"/>
      <c r="FB65" s="76"/>
      <c r="FC65" s="76"/>
      <c r="FD65" s="76"/>
      <c r="FE65" s="76"/>
      <c r="FF65" s="76"/>
      <c r="FG65" s="76"/>
      <c r="FH65" s="76"/>
      <c r="FI65" s="76"/>
      <c r="FJ65" s="76"/>
      <c r="FK65" s="76"/>
      <c r="FL65" s="76"/>
      <c r="FM65" s="76"/>
      <c r="FN65" s="76"/>
      <c r="FO65" s="76"/>
      <c r="FP65" s="76"/>
      <c r="FQ65" s="76"/>
      <c r="FR65" s="76"/>
      <c r="FS65" s="76"/>
      <c r="FT65" s="76"/>
      <c r="FU65" s="76"/>
      <c r="FV65" s="76"/>
      <c r="FW65" s="76"/>
      <c r="FX65" s="76"/>
      <c r="FY65" s="76"/>
      <c r="FZ65" s="76"/>
      <c r="GA65" s="76"/>
      <c r="GB65" s="76"/>
      <c r="GC65" s="76"/>
      <c r="GD65" s="76"/>
      <c r="GE65" s="76"/>
      <c r="GF65" s="76"/>
      <c r="GG65" s="76"/>
      <c r="GH65" s="76"/>
      <c r="GI65" s="76"/>
      <c r="GJ65" s="76"/>
      <c r="GK65" s="76"/>
      <c r="GL65" s="76"/>
      <c r="GM65" s="76"/>
      <c r="GN65" s="76"/>
      <c r="GO65" s="76"/>
      <c r="GP65" s="76"/>
      <c r="GQ65" s="76"/>
      <c r="GR65" s="76"/>
      <c r="GS65" s="76"/>
      <c r="GT65" s="76"/>
      <c r="GU65" s="76"/>
      <c r="GV65" s="76"/>
      <c r="GW65" s="76"/>
      <c r="GX65" s="76"/>
      <c r="GY65" s="76"/>
      <c r="GZ65" s="76"/>
      <c r="HA65" s="76"/>
      <c r="HB65" s="76"/>
      <c r="HC65" s="76"/>
      <c r="HD65" s="76"/>
      <c r="HE65" s="76"/>
      <c r="HF65" s="76"/>
      <c r="HG65" s="76"/>
      <c r="HH65" s="76"/>
      <c r="HI65" s="76"/>
      <c r="HJ65" s="76"/>
      <c r="HK65" s="76"/>
      <c r="HL65" s="76"/>
      <c r="HM65" s="76"/>
      <c r="HN65" s="76"/>
      <c r="HO65" s="76"/>
      <c r="HP65" s="76"/>
      <c r="HQ65" s="76"/>
      <c r="HR65" s="76"/>
      <c r="HS65" s="76"/>
      <c r="HT65" s="76"/>
      <c r="HU65" s="76"/>
      <c r="HV65" s="76"/>
      <c r="HW65" s="76"/>
      <c r="HX65" s="76"/>
      <c r="HY65" s="76"/>
      <c r="HZ65" s="76"/>
      <c r="IA65" s="76"/>
      <c r="IB65" s="76"/>
      <c r="IC65" s="76"/>
      <c r="ID65" s="76"/>
      <c r="IE65" s="76"/>
      <c r="IF65" s="76"/>
      <c r="IG65" s="76"/>
      <c r="IH65" s="76"/>
      <c r="II65" s="76"/>
      <c r="IJ65" s="76"/>
      <c r="IK65" s="76"/>
      <c r="IL65" s="76"/>
    </row>
    <row r="66" spans="1:246" s="77" customFormat="1" ht="26.25" customHeight="1">
      <c r="A66" s="103">
        <v>110205</v>
      </c>
      <c r="B66" s="87" t="s">
        <v>105</v>
      </c>
      <c r="C66" s="84">
        <v>1899490</v>
      </c>
      <c r="D66" s="85">
        <v>1661688</v>
      </c>
      <c r="E66" s="85">
        <v>1661681.66</v>
      </c>
      <c r="F66" s="86">
        <f t="shared" si="4"/>
        <v>87.48041105770496</v>
      </c>
      <c r="G66" s="86">
        <f t="shared" si="1"/>
        <v>99.9996184602645</v>
      </c>
      <c r="H66" s="63"/>
      <c r="I66" s="76"/>
      <c r="J66" s="76"/>
      <c r="K66" s="76"/>
      <c r="L66" s="76"/>
      <c r="M66" s="76"/>
      <c r="N66" s="76"/>
      <c r="O66" s="76"/>
      <c r="P66" s="76"/>
      <c r="Q66" s="76"/>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6"/>
      <c r="AX66" s="76"/>
      <c r="AY66" s="76"/>
      <c r="AZ66" s="76"/>
      <c r="BA66" s="76"/>
      <c r="BB66" s="76"/>
      <c r="BC66" s="76"/>
      <c r="BD66" s="76"/>
      <c r="BE66" s="76"/>
      <c r="BF66" s="76"/>
      <c r="BG66" s="76"/>
      <c r="BH66" s="76"/>
      <c r="BI66" s="76"/>
      <c r="BJ66" s="76"/>
      <c r="BK66" s="76"/>
      <c r="BL66" s="76"/>
      <c r="BM66" s="76"/>
      <c r="BN66" s="76"/>
      <c r="BO66" s="76"/>
      <c r="BP66" s="76"/>
      <c r="BQ66" s="76"/>
      <c r="BR66" s="76"/>
      <c r="BS66" s="76"/>
      <c r="BT66" s="76"/>
      <c r="BU66" s="76"/>
      <c r="BV66" s="76"/>
      <c r="BW66" s="76"/>
      <c r="BX66" s="76"/>
      <c r="BY66" s="76"/>
      <c r="BZ66" s="76"/>
      <c r="CA66" s="76"/>
      <c r="CB66" s="76"/>
      <c r="CC66" s="76"/>
      <c r="CD66" s="76"/>
      <c r="CE66" s="76"/>
      <c r="CF66" s="76"/>
      <c r="CG66" s="76"/>
      <c r="CH66" s="76"/>
      <c r="CI66" s="76"/>
      <c r="CJ66" s="76"/>
      <c r="CK66" s="76"/>
      <c r="CL66" s="76"/>
      <c r="CM66" s="76"/>
      <c r="CN66" s="76"/>
      <c r="CO66" s="76"/>
      <c r="CP66" s="76"/>
      <c r="CQ66" s="76"/>
      <c r="CR66" s="76"/>
      <c r="CS66" s="76"/>
      <c r="CT66" s="76"/>
      <c r="CU66" s="76"/>
      <c r="CV66" s="76"/>
      <c r="CW66" s="76"/>
      <c r="CX66" s="76"/>
      <c r="CY66" s="76"/>
      <c r="CZ66" s="76"/>
      <c r="DA66" s="76"/>
      <c r="DB66" s="76"/>
      <c r="DC66" s="76"/>
      <c r="DD66" s="76"/>
      <c r="DE66" s="76"/>
      <c r="DF66" s="76"/>
      <c r="DG66" s="76"/>
      <c r="DH66" s="76"/>
      <c r="DI66" s="76"/>
      <c r="DJ66" s="76"/>
      <c r="DK66" s="76"/>
      <c r="DL66" s="76"/>
      <c r="DM66" s="76"/>
      <c r="DN66" s="76"/>
      <c r="DO66" s="76"/>
      <c r="DP66" s="76"/>
      <c r="DQ66" s="76"/>
      <c r="DR66" s="76"/>
      <c r="DS66" s="76"/>
      <c r="DT66" s="76"/>
      <c r="DU66" s="76"/>
      <c r="DV66" s="76"/>
      <c r="DW66" s="76"/>
      <c r="DX66" s="76"/>
      <c r="DY66" s="76"/>
      <c r="DZ66" s="76"/>
      <c r="EA66" s="76"/>
      <c r="EB66" s="76"/>
      <c r="EC66" s="76"/>
      <c r="ED66" s="76"/>
      <c r="EE66" s="76"/>
      <c r="EF66" s="76"/>
      <c r="EG66" s="76"/>
      <c r="EH66" s="76"/>
      <c r="EI66" s="76"/>
      <c r="EJ66" s="76"/>
      <c r="EK66" s="76"/>
      <c r="EL66" s="76"/>
      <c r="EM66" s="76"/>
      <c r="EN66" s="76"/>
      <c r="EO66" s="76"/>
      <c r="EP66" s="76"/>
      <c r="EQ66" s="76"/>
      <c r="ER66" s="76"/>
      <c r="ES66" s="76"/>
      <c r="ET66" s="76"/>
      <c r="EU66" s="76"/>
      <c r="EV66" s="76"/>
      <c r="EW66" s="76"/>
      <c r="EX66" s="76"/>
      <c r="EY66" s="76"/>
      <c r="EZ66" s="76"/>
      <c r="FA66" s="76"/>
      <c r="FB66" s="76"/>
      <c r="FC66" s="76"/>
      <c r="FD66" s="76"/>
      <c r="FE66" s="76"/>
      <c r="FF66" s="76"/>
      <c r="FG66" s="76"/>
      <c r="FH66" s="76"/>
      <c r="FI66" s="76"/>
      <c r="FJ66" s="76"/>
      <c r="FK66" s="76"/>
      <c r="FL66" s="76"/>
      <c r="FM66" s="76"/>
      <c r="FN66" s="76"/>
      <c r="FO66" s="76"/>
      <c r="FP66" s="76"/>
      <c r="FQ66" s="76"/>
      <c r="FR66" s="76"/>
      <c r="FS66" s="76"/>
      <c r="FT66" s="76"/>
      <c r="FU66" s="76"/>
      <c r="FV66" s="76"/>
      <c r="FW66" s="76"/>
      <c r="FX66" s="76"/>
      <c r="FY66" s="76"/>
      <c r="FZ66" s="76"/>
      <c r="GA66" s="76"/>
      <c r="GB66" s="76"/>
      <c r="GC66" s="76"/>
      <c r="GD66" s="76"/>
      <c r="GE66" s="76"/>
      <c r="GF66" s="76"/>
      <c r="GG66" s="76"/>
      <c r="GH66" s="76"/>
      <c r="GI66" s="76"/>
      <c r="GJ66" s="76"/>
      <c r="GK66" s="76"/>
      <c r="GL66" s="76"/>
      <c r="GM66" s="76"/>
      <c r="GN66" s="76"/>
      <c r="GO66" s="76"/>
      <c r="GP66" s="76"/>
      <c r="GQ66" s="76"/>
      <c r="GR66" s="76"/>
      <c r="GS66" s="76"/>
      <c r="GT66" s="76"/>
      <c r="GU66" s="76"/>
      <c r="GV66" s="76"/>
      <c r="GW66" s="76"/>
      <c r="GX66" s="76"/>
      <c r="GY66" s="76"/>
      <c r="GZ66" s="76"/>
      <c r="HA66" s="76"/>
      <c r="HB66" s="76"/>
      <c r="HC66" s="76"/>
      <c r="HD66" s="76"/>
      <c r="HE66" s="76"/>
      <c r="HF66" s="76"/>
      <c r="HG66" s="76"/>
      <c r="HH66" s="76"/>
      <c r="HI66" s="76"/>
      <c r="HJ66" s="76"/>
      <c r="HK66" s="76"/>
      <c r="HL66" s="76"/>
      <c r="HM66" s="76"/>
      <c r="HN66" s="76"/>
      <c r="HO66" s="76"/>
      <c r="HP66" s="76"/>
      <c r="HQ66" s="76"/>
      <c r="HR66" s="76"/>
      <c r="HS66" s="76"/>
      <c r="HT66" s="76"/>
      <c r="HU66" s="76"/>
      <c r="HV66" s="76"/>
      <c r="HW66" s="76"/>
      <c r="HX66" s="76"/>
      <c r="HY66" s="76"/>
      <c r="HZ66" s="76"/>
      <c r="IA66" s="76"/>
      <c r="IB66" s="76"/>
      <c r="IC66" s="76"/>
      <c r="ID66" s="76"/>
      <c r="IE66" s="76"/>
      <c r="IF66" s="76"/>
      <c r="IG66" s="76"/>
      <c r="IH66" s="76"/>
      <c r="II66" s="76"/>
      <c r="IJ66" s="76"/>
      <c r="IK66" s="76"/>
      <c r="IL66" s="76"/>
    </row>
    <row r="67" spans="1:246" s="77" customFormat="1" ht="26.25" customHeight="1">
      <c r="A67" s="103">
        <v>110502</v>
      </c>
      <c r="B67" s="87" t="s">
        <v>106</v>
      </c>
      <c r="C67" s="84">
        <v>313637</v>
      </c>
      <c r="D67" s="85">
        <v>329362</v>
      </c>
      <c r="E67" s="85">
        <v>329296.78</v>
      </c>
      <c r="F67" s="86">
        <f t="shared" si="4"/>
        <v>104.99296320268337</v>
      </c>
      <c r="G67" s="86">
        <f t="shared" si="1"/>
        <v>99.98019807992422</v>
      </c>
      <c r="H67" s="63"/>
      <c r="I67" s="76"/>
      <c r="J67" s="76"/>
      <c r="K67" s="76"/>
      <c r="L67" s="76"/>
      <c r="M67" s="76"/>
      <c r="N67" s="76"/>
      <c r="O67" s="76"/>
      <c r="P67" s="76"/>
      <c r="Q67" s="76"/>
      <c r="R67" s="76"/>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6"/>
      <c r="CH67" s="76"/>
      <c r="CI67" s="76"/>
      <c r="CJ67" s="76"/>
      <c r="CK67" s="76"/>
      <c r="CL67" s="76"/>
      <c r="CM67" s="76"/>
      <c r="CN67" s="76"/>
      <c r="CO67" s="76"/>
      <c r="CP67" s="76"/>
      <c r="CQ67" s="76"/>
      <c r="CR67" s="76"/>
      <c r="CS67" s="76"/>
      <c r="CT67" s="76"/>
      <c r="CU67" s="76"/>
      <c r="CV67" s="76"/>
      <c r="CW67" s="76"/>
      <c r="CX67" s="76"/>
      <c r="CY67" s="76"/>
      <c r="CZ67" s="76"/>
      <c r="DA67" s="76"/>
      <c r="DB67" s="76"/>
      <c r="DC67" s="76"/>
      <c r="DD67" s="76"/>
      <c r="DE67" s="76"/>
      <c r="DF67" s="76"/>
      <c r="DG67" s="76"/>
      <c r="DH67" s="76"/>
      <c r="DI67" s="76"/>
      <c r="DJ67" s="76"/>
      <c r="DK67" s="76"/>
      <c r="DL67" s="76"/>
      <c r="DM67" s="76"/>
      <c r="DN67" s="76"/>
      <c r="DO67" s="76"/>
      <c r="DP67" s="76"/>
      <c r="DQ67" s="76"/>
      <c r="DR67" s="76"/>
      <c r="DS67" s="76"/>
      <c r="DT67" s="76"/>
      <c r="DU67" s="76"/>
      <c r="DV67" s="76"/>
      <c r="DW67" s="76"/>
      <c r="DX67" s="76"/>
      <c r="DY67" s="76"/>
      <c r="DZ67" s="76"/>
      <c r="EA67" s="76"/>
      <c r="EB67" s="76"/>
      <c r="EC67" s="76"/>
      <c r="ED67" s="76"/>
      <c r="EE67" s="76"/>
      <c r="EF67" s="76"/>
      <c r="EG67" s="76"/>
      <c r="EH67" s="76"/>
      <c r="EI67" s="76"/>
      <c r="EJ67" s="76"/>
      <c r="EK67" s="76"/>
      <c r="EL67" s="76"/>
      <c r="EM67" s="76"/>
      <c r="EN67" s="76"/>
      <c r="EO67" s="76"/>
      <c r="EP67" s="76"/>
      <c r="EQ67" s="76"/>
      <c r="ER67" s="76"/>
      <c r="ES67" s="76"/>
      <c r="ET67" s="76"/>
      <c r="EU67" s="76"/>
      <c r="EV67" s="76"/>
      <c r="EW67" s="76"/>
      <c r="EX67" s="76"/>
      <c r="EY67" s="76"/>
      <c r="EZ67" s="76"/>
      <c r="FA67" s="76"/>
      <c r="FB67" s="76"/>
      <c r="FC67" s="76"/>
      <c r="FD67" s="76"/>
      <c r="FE67" s="76"/>
      <c r="FF67" s="76"/>
      <c r="FG67" s="76"/>
      <c r="FH67" s="76"/>
      <c r="FI67" s="76"/>
      <c r="FJ67" s="76"/>
      <c r="FK67" s="76"/>
      <c r="FL67" s="76"/>
      <c r="FM67" s="76"/>
      <c r="FN67" s="76"/>
      <c r="FO67" s="76"/>
      <c r="FP67" s="76"/>
      <c r="FQ67" s="76"/>
      <c r="FR67" s="76"/>
      <c r="FS67" s="76"/>
      <c r="FT67" s="76"/>
      <c r="FU67" s="76"/>
      <c r="FV67" s="76"/>
      <c r="FW67" s="76"/>
      <c r="FX67" s="76"/>
      <c r="FY67" s="76"/>
      <c r="FZ67" s="76"/>
      <c r="GA67" s="76"/>
      <c r="GB67" s="76"/>
      <c r="GC67" s="76"/>
      <c r="GD67" s="76"/>
      <c r="GE67" s="76"/>
      <c r="GF67" s="76"/>
      <c r="GG67" s="76"/>
      <c r="GH67" s="76"/>
      <c r="GI67" s="76"/>
      <c r="GJ67" s="76"/>
      <c r="GK67" s="76"/>
      <c r="GL67" s="76"/>
      <c r="GM67" s="76"/>
      <c r="GN67" s="76"/>
      <c r="GO67" s="76"/>
      <c r="GP67" s="76"/>
      <c r="GQ67" s="76"/>
      <c r="GR67" s="76"/>
      <c r="GS67" s="76"/>
      <c r="GT67" s="76"/>
      <c r="GU67" s="76"/>
      <c r="GV67" s="76"/>
      <c r="GW67" s="76"/>
      <c r="GX67" s="76"/>
      <c r="GY67" s="76"/>
      <c r="GZ67" s="76"/>
      <c r="HA67" s="76"/>
      <c r="HB67" s="76"/>
      <c r="HC67" s="76"/>
      <c r="HD67" s="76"/>
      <c r="HE67" s="76"/>
      <c r="HF67" s="76"/>
      <c r="HG67" s="76"/>
      <c r="HH67" s="76"/>
      <c r="HI67" s="76"/>
      <c r="HJ67" s="76"/>
      <c r="HK67" s="76"/>
      <c r="HL67" s="76"/>
      <c r="HM67" s="76"/>
      <c r="HN67" s="76"/>
      <c r="HO67" s="76"/>
      <c r="HP67" s="76"/>
      <c r="HQ67" s="76"/>
      <c r="HR67" s="76"/>
      <c r="HS67" s="76"/>
      <c r="HT67" s="76"/>
      <c r="HU67" s="76"/>
      <c r="HV67" s="76"/>
      <c r="HW67" s="76"/>
      <c r="HX67" s="76"/>
      <c r="HY67" s="76"/>
      <c r="HZ67" s="76"/>
      <c r="IA67" s="76"/>
      <c r="IB67" s="76"/>
      <c r="IC67" s="76"/>
      <c r="ID67" s="76"/>
      <c r="IE67" s="76"/>
      <c r="IF67" s="76"/>
      <c r="IG67" s="76"/>
      <c r="IH67" s="76"/>
      <c r="II67" s="76"/>
      <c r="IJ67" s="76"/>
      <c r="IK67" s="76"/>
      <c r="IL67" s="76"/>
    </row>
    <row r="68" spans="1:246" s="77" customFormat="1" ht="26.25" customHeight="1">
      <c r="A68" s="102">
        <v>120000</v>
      </c>
      <c r="B68" s="79" t="s">
        <v>107</v>
      </c>
      <c r="C68" s="80">
        <f>SUM(C69:C70)</f>
        <v>177000</v>
      </c>
      <c r="D68" s="80">
        <f>SUM(D69:D70)</f>
        <v>218697</v>
      </c>
      <c r="E68" s="80">
        <f>SUM(E69:E70)</f>
        <v>218696.3</v>
      </c>
      <c r="F68" s="81">
        <f t="shared" si="4"/>
        <v>123.55723163841807</v>
      </c>
      <c r="G68" s="81">
        <f t="shared" si="1"/>
        <v>99.99967992244979</v>
      </c>
      <c r="H68" s="63"/>
      <c r="I68" s="76"/>
      <c r="J68" s="76"/>
      <c r="K68" s="76"/>
      <c r="L68" s="76"/>
      <c r="M68" s="76"/>
      <c r="N68" s="76"/>
      <c r="O68" s="76"/>
      <c r="P68" s="76"/>
      <c r="Q68" s="76"/>
      <c r="R68" s="76"/>
      <c r="S68" s="76"/>
      <c r="T68" s="76"/>
      <c r="U68" s="76"/>
      <c r="V68" s="76"/>
      <c r="W68" s="76"/>
      <c r="X68" s="76"/>
      <c r="Y68" s="76"/>
      <c r="Z68" s="76"/>
      <c r="AA68" s="76"/>
      <c r="AB68" s="76"/>
      <c r="AC68" s="76"/>
      <c r="AD68" s="76"/>
      <c r="AE68" s="76"/>
      <c r="AF68" s="76"/>
      <c r="AG68" s="76"/>
      <c r="AH68" s="76"/>
      <c r="AI68" s="76"/>
      <c r="AJ68" s="76"/>
      <c r="AK68" s="76"/>
      <c r="AL68" s="76"/>
      <c r="AM68" s="76"/>
      <c r="AN68" s="76"/>
      <c r="AO68" s="76"/>
      <c r="AP68" s="76"/>
      <c r="AQ68" s="76"/>
      <c r="AR68" s="76"/>
      <c r="AS68" s="76"/>
      <c r="AT68" s="76"/>
      <c r="AU68" s="76"/>
      <c r="AV68" s="76"/>
      <c r="AW68" s="76"/>
      <c r="AX68" s="76"/>
      <c r="AY68" s="76"/>
      <c r="AZ68" s="76"/>
      <c r="BA68" s="76"/>
      <c r="BB68" s="76"/>
      <c r="BC68" s="76"/>
      <c r="BD68" s="76"/>
      <c r="BE68" s="76"/>
      <c r="BF68" s="76"/>
      <c r="BG68" s="76"/>
      <c r="BH68" s="76"/>
      <c r="BI68" s="76"/>
      <c r="BJ68" s="76"/>
      <c r="BK68" s="76"/>
      <c r="BL68" s="76"/>
      <c r="BM68" s="76"/>
      <c r="BN68" s="76"/>
      <c r="BO68" s="76"/>
      <c r="BP68" s="76"/>
      <c r="BQ68" s="76"/>
      <c r="BR68" s="76"/>
      <c r="BS68" s="76"/>
      <c r="BT68" s="76"/>
      <c r="BU68" s="76"/>
      <c r="BV68" s="76"/>
      <c r="BW68" s="76"/>
      <c r="BX68" s="76"/>
      <c r="BY68" s="76"/>
      <c r="BZ68" s="76"/>
      <c r="CA68" s="76"/>
      <c r="CB68" s="76"/>
      <c r="CC68" s="76"/>
      <c r="CD68" s="76"/>
      <c r="CE68" s="76"/>
      <c r="CF68" s="76"/>
      <c r="CG68" s="76"/>
      <c r="CH68" s="76"/>
      <c r="CI68" s="76"/>
      <c r="CJ68" s="76"/>
      <c r="CK68" s="76"/>
      <c r="CL68" s="76"/>
      <c r="CM68" s="76"/>
      <c r="CN68" s="76"/>
      <c r="CO68" s="76"/>
      <c r="CP68" s="76"/>
      <c r="CQ68" s="76"/>
      <c r="CR68" s="76"/>
      <c r="CS68" s="76"/>
      <c r="CT68" s="76"/>
      <c r="CU68" s="76"/>
      <c r="CV68" s="76"/>
      <c r="CW68" s="76"/>
      <c r="CX68" s="76"/>
      <c r="CY68" s="76"/>
      <c r="CZ68" s="76"/>
      <c r="DA68" s="76"/>
      <c r="DB68" s="76"/>
      <c r="DC68" s="76"/>
      <c r="DD68" s="76"/>
      <c r="DE68" s="76"/>
      <c r="DF68" s="76"/>
      <c r="DG68" s="76"/>
      <c r="DH68" s="76"/>
      <c r="DI68" s="76"/>
      <c r="DJ68" s="76"/>
      <c r="DK68" s="76"/>
      <c r="DL68" s="76"/>
      <c r="DM68" s="76"/>
      <c r="DN68" s="76"/>
      <c r="DO68" s="76"/>
      <c r="DP68" s="76"/>
      <c r="DQ68" s="76"/>
      <c r="DR68" s="76"/>
      <c r="DS68" s="76"/>
      <c r="DT68" s="76"/>
      <c r="DU68" s="76"/>
      <c r="DV68" s="76"/>
      <c r="DW68" s="76"/>
      <c r="DX68" s="76"/>
      <c r="DY68" s="76"/>
      <c r="DZ68" s="76"/>
      <c r="EA68" s="76"/>
      <c r="EB68" s="76"/>
      <c r="EC68" s="76"/>
      <c r="ED68" s="76"/>
      <c r="EE68" s="76"/>
      <c r="EF68" s="76"/>
      <c r="EG68" s="76"/>
      <c r="EH68" s="76"/>
      <c r="EI68" s="76"/>
      <c r="EJ68" s="76"/>
      <c r="EK68" s="76"/>
      <c r="EL68" s="76"/>
      <c r="EM68" s="76"/>
      <c r="EN68" s="76"/>
      <c r="EO68" s="76"/>
      <c r="EP68" s="76"/>
      <c r="EQ68" s="76"/>
      <c r="ER68" s="76"/>
      <c r="ES68" s="76"/>
      <c r="ET68" s="76"/>
      <c r="EU68" s="76"/>
      <c r="EV68" s="76"/>
      <c r="EW68" s="76"/>
      <c r="EX68" s="76"/>
      <c r="EY68" s="76"/>
      <c r="EZ68" s="76"/>
      <c r="FA68" s="76"/>
      <c r="FB68" s="76"/>
      <c r="FC68" s="76"/>
      <c r="FD68" s="76"/>
      <c r="FE68" s="76"/>
      <c r="FF68" s="76"/>
      <c r="FG68" s="76"/>
      <c r="FH68" s="76"/>
      <c r="FI68" s="76"/>
      <c r="FJ68" s="76"/>
      <c r="FK68" s="76"/>
      <c r="FL68" s="76"/>
      <c r="FM68" s="76"/>
      <c r="FN68" s="76"/>
      <c r="FO68" s="76"/>
      <c r="FP68" s="76"/>
      <c r="FQ68" s="76"/>
      <c r="FR68" s="76"/>
      <c r="FS68" s="76"/>
      <c r="FT68" s="76"/>
      <c r="FU68" s="76"/>
      <c r="FV68" s="76"/>
      <c r="FW68" s="76"/>
      <c r="FX68" s="76"/>
      <c r="FY68" s="76"/>
      <c r="FZ68" s="76"/>
      <c r="GA68" s="76"/>
      <c r="GB68" s="76"/>
      <c r="GC68" s="76"/>
      <c r="GD68" s="76"/>
      <c r="GE68" s="76"/>
      <c r="GF68" s="76"/>
      <c r="GG68" s="76"/>
      <c r="GH68" s="76"/>
      <c r="GI68" s="76"/>
      <c r="GJ68" s="76"/>
      <c r="GK68" s="76"/>
      <c r="GL68" s="76"/>
      <c r="GM68" s="76"/>
      <c r="GN68" s="76"/>
      <c r="GO68" s="76"/>
      <c r="GP68" s="76"/>
      <c r="GQ68" s="76"/>
      <c r="GR68" s="76"/>
      <c r="GS68" s="76"/>
      <c r="GT68" s="76"/>
      <c r="GU68" s="76"/>
      <c r="GV68" s="76"/>
      <c r="GW68" s="76"/>
      <c r="GX68" s="76"/>
      <c r="GY68" s="76"/>
      <c r="GZ68" s="76"/>
      <c r="HA68" s="76"/>
      <c r="HB68" s="76"/>
      <c r="HC68" s="76"/>
      <c r="HD68" s="76"/>
      <c r="HE68" s="76"/>
      <c r="HF68" s="76"/>
      <c r="HG68" s="76"/>
      <c r="HH68" s="76"/>
      <c r="HI68" s="76"/>
      <c r="HJ68" s="76"/>
      <c r="HK68" s="76"/>
      <c r="HL68" s="76"/>
      <c r="HM68" s="76"/>
      <c r="HN68" s="76"/>
      <c r="HO68" s="76"/>
      <c r="HP68" s="76"/>
      <c r="HQ68" s="76"/>
      <c r="HR68" s="76"/>
      <c r="HS68" s="76"/>
      <c r="HT68" s="76"/>
      <c r="HU68" s="76"/>
      <c r="HV68" s="76"/>
      <c r="HW68" s="76"/>
      <c r="HX68" s="76"/>
      <c r="HY68" s="76"/>
      <c r="HZ68" s="76"/>
      <c r="IA68" s="76"/>
      <c r="IB68" s="76"/>
      <c r="IC68" s="76"/>
      <c r="ID68" s="76"/>
      <c r="IE68" s="76"/>
      <c r="IF68" s="76"/>
      <c r="IG68" s="76"/>
      <c r="IH68" s="76"/>
      <c r="II68" s="76"/>
      <c r="IJ68" s="76"/>
      <c r="IK68" s="76"/>
      <c r="IL68" s="76"/>
    </row>
    <row r="69" spans="1:246" s="77" customFormat="1" ht="26.25" customHeight="1">
      <c r="A69" s="103">
        <v>120201</v>
      </c>
      <c r="B69" s="87" t="s">
        <v>108</v>
      </c>
      <c r="C69" s="85">
        <v>157000</v>
      </c>
      <c r="D69" s="85">
        <v>157000</v>
      </c>
      <c r="E69" s="85">
        <v>157000</v>
      </c>
      <c r="F69" s="86">
        <f t="shared" si="4"/>
        <v>100</v>
      </c>
      <c r="G69" s="86">
        <f aca="true" t="shared" si="5" ref="G69:G74">SUM(E69/D69*100)</f>
        <v>100</v>
      </c>
      <c r="H69" s="63"/>
      <c r="I69" s="76"/>
      <c r="J69" s="76"/>
      <c r="K69" s="76"/>
      <c r="L69" s="76"/>
      <c r="M69" s="76"/>
      <c r="N69" s="76"/>
      <c r="O69" s="76"/>
      <c r="P69" s="76"/>
      <c r="Q69" s="76"/>
      <c r="R69" s="76"/>
      <c r="S69" s="76"/>
      <c r="T69" s="76"/>
      <c r="U69" s="76"/>
      <c r="V69" s="76"/>
      <c r="W69" s="76"/>
      <c r="X69" s="76"/>
      <c r="Y69" s="76"/>
      <c r="Z69" s="76"/>
      <c r="AA69" s="76"/>
      <c r="AB69" s="76"/>
      <c r="AC69" s="76"/>
      <c r="AD69" s="76"/>
      <c r="AE69" s="76"/>
      <c r="AF69" s="76"/>
      <c r="AG69" s="76"/>
      <c r="AH69" s="76"/>
      <c r="AI69" s="76"/>
      <c r="AJ69" s="76"/>
      <c r="AK69" s="76"/>
      <c r="AL69" s="76"/>
      <c r="AM69" s="76"/>
      <c r="AN69" s="76"/>
      <c r="AO69" s="76"/>
      <c r="AP69" s="76"/>
      <c r="AQ69" s="76"/>
      <c r="AR69" s="76"/>
      <c r="AS69" s="76"/>
      <c r="AT69" s="76"/>
      <c r="AU69" s="76"/>
      <c r="AV69" s="76"/>
      <c r="AW69" s="76"/>
      <c r="AX69" s="76"/>
      <c r="AY69" s="76"/>
      <c r="AZ69" s="76"/>
      <c r="BA69" s="76"/>
      <c r="BB69" s="76"/>
      <c r="BC69" s="76"/>
      <c r="BD69" s="76"/>
      <c r="BE69" s="76"/>
      <c r="BF69" s="76"/>
      <c r="BG69" s="76"/>
      <c r="BH69" s="76"/>
      <c r="BI69" s="76"/>
      <c r="BJ69" s="76"/>
      <c r="BK69" s="76"/>
      <c r="BL69" s="76"/>
      <c r="BM69" s="76"/>
      <c r="BN69" s="76"/>
      <c r="BO69" s="76"/>
      <c r="BP69" s="76"/>
      <c r="BQ69" s="76"/>
      <c r="BR69" s="76"/>
      <c r="BS69" s="76"/>
      <c r="BT69" s="76"/>
      <c r="BU69" s="76"/>
      <c r="BV69" s="76"/>
      <c r="BW69" s="76"/>
      <c r="BX69" s="76"/>
      <c r="BY69" s="76"/>
      <c r="BZ69" s="76"/>
      <c r="CA69" s="76"/>
      <c r="CB69" s="76"/>
      <c r="CC69" s="76"/>
      <c r="CD69" s="76"/>
      <c r="CE69" s="76"/>
      <c r="CF69" s="76"/>
      <c r="CG69" s="76"/>
      <c r="CH69" s="76"/>
      <c r="CI69" s="76"/>
      <c r="CJ69" s="76"/>
      <c r="CK69" s="76"/>
      <c r="CL69" s="76"/>
      <c r="CM69" s="76"/>
      <c r="CN69" s="76"/>
      <c r="CO69" s="76"/>
      <c r="CP69" s="76"/>
      <c r="CQ69" s="76"/>
      <c r="CR69" s="76"/>
      <c r="CS69" s="76"/>
      <c r="CT69" s="76"/>
      <c r="CU69" s="76"/>
      <c r="CV69" s="76"/>
      <c r="CW69" s="76"/>
      <c r="CX69" s="76"/>
      <c r="CY69" s="76"/>
      <c r="CZ69" s="76"/>
      <c r="DA69" s="76"/>
      <c r="DB69" s="76"/>
      <c r="DC69" s="76"/>
      <c r="DD69" s="76"/>
      <c r="DE69" s="76"/>
      <c r="DF69" s="76"/>
      <c r="DG69" s="76"/>
      <c r="DH69" s="76"/>
      <c r="DI69" s="76"/>
      <c r="DJ69" s="76"/>
      <c r="DK69" s="76"/>
      <c r="DL69" s="76"/>
      <c r="DM69" s="76"/>
      <c r="DN69" s="76"/>
      <c r="DO69" s="76"/>
      <c r="DP69" s="76"/>
      <c r="DQ69" s="76"/>
      <c r="DR69" s="76"/>
      <c r="DS69" s="76"/>
      <c r="DT69" s="76"/>
      <c r="DU69" s="76"/>
      <c r="DV69" s="76"/>
      <c r="DW69" s="76"/>
      <c r="DX69" s="76"/>
      <c r="DY69" s="76"/>
      <c r="DZ69" s="76"/>
      <c r="EA69" s="76"/>
      <c r="EB69" s="76"/>
      <c r="EC69" s="76"/>
      <c r="ED69" s="76"/>
      <c r="EE69" s="76"/>
      <c r="EF69" s="76"/>
      <c r="EG69" s="76"/>
      <c r="EH69" s="76"/>
      <c r="EI69" s="76"/>
      <c r="EJ69" s="76"/>
      <c r="EK69" s="76"/>
      <c r="EL69" s="76"/>
      <c r="EM69" s="76"/>
      <c r="EN69" s="76"/>
      <c r="EO69" s="76"/>
      <c r="EP69" s="76"/>
      <c r="EQ69" s="76"/>
      <c r="ER69" s="76"/>
      <c r="ES69" s="76"/>
      <c r="ET69" s="76"/>
      <c r="EU69" s="76"/>
      <c r="EV69" s="76"/>
      <c r="EW69" s="76"/>
      <c r="EX69" s="76"/>
      <c r="EY69" s="76"/>
      <c r="EZ69" s="76"/>
      <c r="FA69" s="76"/>
      <c r="FB69" s="76"/>
      <c r="FC69" s="76"/>
      <c r="FD69" s="76"/>
      <c r="FE69" s="76"/>
      <c r="FF69" s="76"/>
      <c r="FG69" s="76"/>
      <c r="FH69" s="76"/>
      <c r="FI69" s="76"/>
      <c r="FJ69" s="76"/>
      <c r="FK69" s="76"/>
      <c r="FL69" s="76"/>
      <c r="FM69" s="76"/>
      <c r="FN69" s="76"/>
      <c r="FO69" s="76"/>
      <c r="FP69" s="76"/>
      <c r="FQ69" s="76"/>
      <c r="FR69" s="76"/>
      <c r="FS69" s="76"/>
      <c r="FT69" s="76"/>
      <c r="FU69" s="76"/>
      <c r="FV69" s="76"/>
      <c r="FW69" s="76"/>
      <c r="FX69" s="76"/>
      <c r="FY69" s="76"/>
      <c r="FZ69" s="76"/>
      <c r="GA69" s="76"/>
      <c r="GB69" s="76"/>
      <c r="GC69" s="76"/>
      <c r="GD69" s="76"/>
      <c r="GE69" s="76"/>
      <c r="GF69" s="76"/>
      <c r="GG69" s="76"/>
      <c r="GH69" s="76"/>
      <c r="GI69" s="76"/>
      <c r="GJ69" s="76"/>
      <c r="GK69" s="76"/>
      <c r="GL69" s="76"/>
      <c r="GM69" s="76"/>
      <c r="GN69" s="76"/>
      <c r="GO69" s="76"/>
      <c r="GP69" s="76"/>
      <c r="GQ69" s="76"/>
      <c r="GR69" s="76"/>
      <c r="GS69" s="76"/>
      <c r="GT69" s="76"/>
      <c r="GU69" s="76"/>
      <c r="GV69" s="76"/>
      <c r="GW69" s="76"/>
      <c r="GX69" s="76"/>
      <c r="GY69" s="76"/>
      <c r="GZ69" s="76"/>
      <c r="HA69" s="76"/>
      <c r="HB69" s="76"/>
      <c r="HC69" s="76"/>
      <c r="HD69" s="76"/>
      <c r="HE69" s="76"/>
      <c r="HF69" s="76"/>
      <c r="HG69" s="76"/>
      <c r="HH69" s="76"/>
      <c r="HI69" s="76"/>
      <c r="HJ69" s="76"/>
      <c r="HK69" s="76"/>
      <c r="HL69" s="76"/>
      <c r="HM69" s="76"/>
      <c r="HN69" s="76"/>
      <c r="HO69" s="76"/>
      <c r="HP69" s="76"/>
      <c r="HQ69" s="76"/>
      <c r="HR69" s="76"/>
      <c r="HS69" s="76"/>
      <c r="HT69" s="76"/>
      <c r="HU69" s="76"/>
      <c r="HV69" s="76"/>
      <c r="HW69" s="76"/>
      <c r="HX69" s="76"/>
      <c r="HY69" s="76"/>
      <c r="HZ69" s="76"/>
      <c r="IA69" s="76"/>
      <c r="IB69" s="76"/>
      <c r="IC69" s="76"/>
      <c r="ID69" s="76"/>
      <c r="IE69" s="76"/>
      <c r="IF69" s="76"/>
      <c r="IG69" s="76"/>
      <c r="IH69" s="76"/>
      <c r="II69" s="76"/>
      <c r="IJ69" s="76"/>
      <c r="IK69" s="76"/>
      <c r="IL69" s="76"/>
    </row>
    <row r="70" spans="1:246" s="77" customFormat="1" ht="26.25" customHeight="1">
      <c r="A70" s="103">
        <v>120300</v>
      </c>
      <c r="B70" s="87" t="s">
        <v>109</v>
      </c>
      <c r="C70" s="85">
        <v>20000</v>
      </c>
      <c r="D70" s="85">
        <v>61697</v>
      </c>
      <c r="E70" s="85">
        <v>61696.3</v>
      </c>
      <c r="F70" s="86" t="s">
        <v>217</v>
      </c>
      <c r="G70" s="86">
        <f t="shared" si="5"/>
        <v>99.99886542295413</v>
      </c>
      <c r="H70" s="63"/>
      <c r="I70" s="76"/>
      <c r="J70" s="76"/>
      <c r="K70" s="76"/>
      <c r="L70" s="76"/>
      <c r="M70" s="76"/>
      <c r="N70" s="76"/>
      <c r="O70" s="76"/>
      <c r="P70" s="76"/>
      <c r="Q70" s="76"/>
      <c r="R70" s="76"/>
      <c r="S70" s="76"/>
      <c r="T70" s="76"/>
      <c r="U70" s="76"/>
      <c r="V70" s="76"/>
      <c r="W70" s="76"/>
      <c r="X70" s="76"/>
      <c r="Y70" s="76"/>
      <c r="Z70" s="76"/>
      <c r="AA70" s="76"/>
      <c r="AB70" s="76"/>
      <c r="AC70" s="76"/>
      <c r="AD70" s="76"/>
      <c r="AE70" s="76"/>
      <c r="AF70" s="76"/>
      <c r="AG70" s="76"/>
      <c r="AH70" s="76"/>
      <c r="AI70" s="76"/>
      <c r="AJ70" s="76"/>
      <c r="AK70" s="76"/>
      <c r="AL70" s="76"/>
      <c r="AM70" s="76"/>
      <c r="AN70" s="76"/>
      <c r="AO70" s="76"/>
      <c r="AP70" s="76"/>
      <c r="AQ70" s="76"/>
      <c r="AR70" s="76"/>
      <c r="AS70" s="76"/>
      <c r="AT70" s="76"/>
      <c r="AU70" s="76"/>
      <c r="AV70" s="76"/>
      <c r="AW70" s="76"/>
      <c r="AX70" s="76"/>
      <c r="AY70" s="76"/>
      <c r="AZ70" s="76"/>
      <c r="BA70" s="76"/>
      <c r="BB70" s="76"/>
      <c r="BC70" s="76"/>
      <c r="BD70" s="76"/>
      <c r="BE70" s="76"/>
      <c r="BF70" s="76"/>
      <c r="BG70" s="76"/>
      <c r="BH70" s="76"/>
      <c r="BI70" s="76"/>
      <c r="BJ70" s="76"/>
      <c r="BK70" s="76"/>
      <c r="BL70" s="76"/>
      <c r="BM70" s="76"/>
      <c r="BN70" s="76"/>
      <c r="BO70" s="76"/>
      <c r="BP70" s="76"/>
      <c r="BQ70" s="76"/>
      <c r="BR70" s="76"/>
      <c r="BS70" s="76"/>
      <c r="BT70" s="76"/>
      <c r="BU70" s="76"/>
      <c r="BV70" s="76"/>
      <c r="BW70" s="76"/>
      <c r="BX70" s="76"/>
      <c r="BY70" s="76"/>
      <c r="BZ70" s="76"/>
      <c r="CA70" s="76"/>
      <c r="CB70" s="76"/>
      <c r="CC70" s="76"/>
      <c r="CD70" s="76"/>
      <c r="CE70" s="76"/>
      <c r="CF70" s="76"/>
      <c r="CG70" s="76"/>
      <c r="CH70" s="76"/>
      <c r="CI70" s="76"/>
      <c r="CJ70" s="76"/>
      <c r="CK70" s="76"/>
      <c r="CL70" s="76"/>
      <c r="CM70" s="76"/>
      <c r="CN70" s="76"/>
      <c r="CO70" s="76"/>
      <c r="CP70" s="76"/>
      <c r="CQ70" s="76"/>
      <c r="CR70" s="76"/>
      <c r="CS70" s="76"/>
      <c r="CT70" s="76"/>
      <c r="CU70" s="76"/>
      <c r="CV70" s="76"/>
      <c r="CW70" s="76"/>
      <c r="CX70" s="76"/>
      <c r="CY70" s="76"/>
      <c r="CZ70" s="76"/>
      <c r="DA70" s="76"/>
      <c r="DB70" s="76"/>
      <c r="DC70" s="76"/>
      <c r="DD70" s="76"/>
      <c r="DE70" s="76"/>
      <c r="DF70" s="76"/>
      <c r="DG70" s="76"/>
      <c r="DH70" s="76"/>
      <c r="DI70" s="76"/>
      <c r="DJ70" s="76"/>
      <c r="DK70" s="76"/>
      <c r="DL70" s="76"/>
      <c r="DM70" s="76"/>
      <c r="DN70" s="76"/>
      <c r="DO70" s="76"/>
      <c r="DP70" s="76"/>
      <c r="DQ70" s="76"/>
      <c r="DR70" s="76"/>
      <c r="DS70" s="76"/>
      <c r="DT70" s="76"/>
      <c r="DU70" s="76"/>
      <c r="DV70" s="76"/>
      <c r="DW70" s="76"/>
      <c r="DX70" s="76"/>
      <c r="DY70" s="76"/>
      <c r="DZ70" s="76"/>
      <c r="EA70" s="76"/>
      <c r="EB70" s="76"/>
      <c r="EC70" s="76"/>
      <c r="ED70" s="76"/>
      <c r="EE70" s="76"/>
      <c r="EF70" s="76"/>
      <c r="EG70" s="76"/>
      <c r="EH70" s="76"/>
      <c r="EI70" s="76"/>
      <c r="EJ70" s="76"/>
      <c r="EK70" s="76"/>
      <c r="EL70" s="76"/>
      <c r="EM70" s="76"/>
      <c r="EN70" s="76"/>
      <c r="EO70" s="76"/>
      <c r="EP70" s="76"/>
      <c r="EQ70" s="76"/>
      <c r="ER70" s="76"/>
      <c r="ES70" s="76"/>
      <c r="ET70" s="76"/>
      <c r="EU70" s="76"/>
      <c r="EV70" s="76"/>
      <c r="EW70" s="76"/>
      <c r="EX70" s="76"/>
      <c r="EY70" s="76"/>
      <c r="EZ70" s="76"/>
      <c r="FA70" s="76"/>
      <c r="FB70" s="76"/>
      <c r="FC70" s="76"/>
      <c r="FD70" s="76"/>
      <c r="FE70" s="76"/>
      <c r="FF70" s="76"/>
      <c r="FG70" s="76"/>
      <c r="FH70" s="76"/>
      <c r="FI70" s="76"/>
      <c r="FJ70" s="76"/>
      <c r="FK70" s="76"/>
      <c r="FL70" s="76"/>
      <c r="FM70" s="76"/>
      <c r="FN70" s="76"/>
      <c r="FO70" s="76"/>
      <c r="FP70" s="76"/>
      <c r="FQ70" s="76"/>
      <c r="FR70" s="76"/>
      <c r="FS70" s="76"/>
      <c r="FT70" s="76"/>
      <c r="FU70" s="76"/>
      <c r="FV70" s="76"/>
      <c r="FW70" s="76"/>
      <c r="FX70" s="76"/>
      <c r="FY70" s="76"/>
      <c r="FZ70" s="76"/>
      <c r="GA70" s="76"/>
      <c r="GB70" s="76"/>
      <c r="GC70" s="76"/>
      <c r="GD70" s="76"/>
      <c r="GE70" s="76"/>
      <c r="GF70" s="76"/>
      <c r="GG70" s="76"/>
      <c r="GH70" s="76"/>
      <c r="GI70" s="76"/>
      <c r="GJ70" s="76"/>
      <c r="GK70" s="76"/>
      <c r="GL70" s="76"/>
      <c r="GM70" s="76"/>
      <c r="GN70" s="76"/>
      <c r="GO70" s="76"/>
      <c r="GP70" s="76"/>
      <c r="GQ70" s="76"/>
      <c r="GR70" s="76"/>
      <c r="GS70" s="76"/>
      <c r="GT70" s="76"/>
      <c r="GU70" s="76"/>
      <c r="GV70" s="76"/>
      <c r="GW70" s="76"/>
      <c r="GX70" s="76"/>
      <c r="GY70" s="76"/>
      <c r="GZ70" s="76"/>
      <c r="HA70" s="76"/>
      <c r="HB70" s="76"/>
      <c r="HC70" s="76"/>
      <c r="HD70" s="76"/>
      <c r="HE70" s="76"/>
      <c r="HF70" s="76"/>
      <c r="HG70" s="76"/>
      <c r="HH70" s="76"/>
      <c r="HI70" s="76"/>
      <c r="HJ70" s="76"/>
      <c r="HK70" s="76"/>
      <c r="HL70" s="76"/>
      <c r="HM70" s="76"/>
      <c r="HN70" s="76"/>
      <c r="HO70" s="76"/>
      <c r="HP70" s="76"/>
      <c r="HQ70" s="76"/>
      <c r="HR70" s="76"/>
      <c r="HS70" s="76"/>
      <c r="HT70" s="76"/>
      <c r="HU70" s="76"/>
      <c r="HV70" s="76"/>
      <c r="HW70" s="76"/>
      <c r="HX70" s="76"/>
      <c r="HY70" s="76"/>
      <c r="HZ70" s="76"/>
      <c r="IA70" s="76"/>
      <c r="IB70" s="76"/>
      <c r="IC70" s="76"/>
      <c r="ID70" s="76"/>
      <c r="IE70" s="76"/>
      <c r="IF70" s="76"/>
      <c r="IG70" s="76"/>
      <c r="IH70" s="76"/>
      <c r="II70" s="76"/>
      <c r="IJ70" s="76"/>
      <c r="IK70" s="76"/>
      <c r="IL70" s="76"/>
    </row>
    <row r="71" spans="1:246" s="77" customFormat="1" ht="26.25" customHeight="1">
      <c r="A71" s="102">
        <v>130000</v>
      </c>
      <c r="B71" s="79" t="s">
        <v>110</v>
      </c>
      <c r="C71" s="80">
        <f>SUM(C72:C74)</f>
        <v>718034</v>
      </c>
      <c r="D71" s="80">
        <f>SUM(D72:D74)</f>
        <v>804244</v>
      </c>
      <c r="E71" s="80">
        <f>SUM(E72:E74)</f>
        <v>801506.79</v>
      </c>
      <c r="F71" s="81">
        <f t="shared" si="4"/>
        <v>111.62518627251634</v>
      </c>
      <c r="G71" s="81">
        <f t="shared" si="5"/>
        <v>99.65965428402326</v>
      </c>
      <c r="H71" s="63"/>
      <c r="I71" s="76"/>
      <c r="J71" s="76"/>
      <c r="K71" s="76"/>
      <c r="L71" s="76"/>
      <c r="M71" s="76"/>
      <c r="N71" s="76"/>
      <c r="O71" s="76"/>
      <c r="P71" s="76"/>
      <c r="Q71" s="76"/>
      <c r="R71" s="76"/>
      <c r="S71" s="76"/>
      <c r="T71" s="76"/>
      <c r="U71" s="76"/>
      <c r="V71" s="76"/>
      <c r="W71" s="76"/>
      <c r="X71" s="76"/>
      <c r="Y71" s="76"/>
      <c r="Z71" s="76"/>
      <c r="AA71" s="76"/>
      <c r="AB71" s="76"/>
      <c r="AC71" s="76"/>
      <c r="AD71" s="76"/>
      <c r="AE71" s="76"/>
      <c r="AF71" s="76"/>
      <c r="AG71" s="76"/>
      <c r="AH71" s="76"/>
      <c r="AI71" s="76"/>
      <c r="AJ71" s="76"/>
      <c r="AK71" s="76"/>
      <c r="AL71" s="76"/>
      <c r="AM71" s="76"/>
      <c r="AN71" s="76"/>
      <c r="AO71" s="76"/>
      <c r="AP71" s="76"/>
      <c r="AQ71" s="76"/>
      <c r="AR71" s="76"/>
      <c r="AS71" s="76"/>
      <c r="AT71" s="76"/>
      <c r="AU71" s="76"/>
      <c r="AV71" s="76"/>
      <c r="AW71" s="76"/>
      <c r="AX71" s="76"/>
      <c r="AY71" s="76"/>
      <c r="AZ71" s="76"/>
      <c r="BA71" s="76"/>
      <c r="BB71" s="76"/>
      <c r="BC71" s="76"/>
      <c r="BD71" s="76"/>
      <c r="BE71" s="76"/>
      <c r="BF71" s="76"/>
      <c r="BG71" s="76"/>
      <c r="BH71" s="76"/>
      <c r="BI71" s="76"/>
      <c r="BJ71" s="76"/>
      <c r="BK71" s="76"/>
      <c r="BL71" s="76"/>
      <c r="BM71" s="76"/>
      <c r="BN71" s="76"/>
      <c r="BO71" s="76"/>
      <c r="BP71" s="76"/>
      <c r="BQ71" s="76"/>
      <c r="BR71" s="76"/>
      <c r="BS71" s="76"/>
      <c r="BT71" s="76"/>
      <c r="BU71" s="76"/>
      <c r="BV71" s="76"/>
      <c r="BW71" s="76"/>
      <c r="BX71" s="76"/>
      <c r="BY71" s="76"/>
      <c r="BZ71" s="76"/>
      <c r="CA71" s="76"/>
      <c r="CB71" s="76"/>
      <c r="CC71" s="76"/>
      <c r="CD71" s="76"/>
      <c r="CE71" s="76"/>
      <c r="CF71" s="76"/>
      <c r="CG71" s="76"/>
      <c r="CH71" s="76"/>
      <c r="CI71" s="76"/>
      <c r="CJ71" s="76"/>
      <c r="CK71" s="76"/>
      <c r="CL71" s="76"/>
      <c r="CM71" s="76"/>
      <c r="CN71" s="76"/>
      <c r="CO71" s="76"/>
      <c r="CP71" s="76"/>
      <c r="CQ71" s="76"/>
      <c r="CR71" s="76"/>
      <c r="CS71" s="76"/>
      <c r="CT71" s="76"/>
      <c r="CU71" s="76"/>
      <c r="CV71" s="76"/>
      <c r="CW71" s="76"/>
      <c r="CX71" s="76"/>
      <c r="CY71" s="76"/>
      <c r="CZ71" s="76"/>
      <c r="DA71" s="76"/>
      <c r="DB71" s="76"/>
      <c r="DC71" s="76"/>
      <c r="DD71" s="76"/>
      <c r="DE71" s="76"/>
      <c r="DF71" s="76"/>
      <c r="DG71" s="76"/>
      <c r="DH71" s="76"/>
      <c r="DI71" s="76"/>
      <c r="DJ71" s="76"/>
      <c r="DK71" s="76"/>
      <c r="DL71" s="76"/>
      <c r="DM71" s="76"/>
      <c r="DN71" s="76"/>
      <c r="DO71" s="76"/>
      <c r="DP71" s="76"/>
      <c r="DQ71" s="76"/>
      <c r="DR71" s="76"/>
      <c r="DS71" s="76"/>
      <c r="DT71" s="76"/>
      <c r="DU71" s="76"/>
      <c r="DV71" s="76"/>
      <c r="DW71" s="76"/>
      <c r="DX71" s="76"/>
      <c r="DY71" s="76"/>
      <c r="DZ71" s="76"/>
      <c r="EA71" s="76"/>
      <c r="EB71" s="76"/>
      <c r="EC71" s="76"/>
      <c r="ED71" s="76"/>
      <c r="EE71" s="76"/>
      <c r="EF71" s="76"/>
      <c r="EG71" s="76"/>
      <c r="EH71" s="76"/>
      <c r="EI71" s="76"/>
      <c r="EJ71" s="76"/>
      <c r="EK71" s="76"/>
      <c r="EL71" s="76"/>
      <c r="EM71" s="76"/>
      <c r="EN71" s="76"/>
      <c r="EO71" s="76"/>
      <c r="EP71" s="76"/>
      <c r="EQ71" s="76"/>
      <c r="ER71" s="76"/>
      <c r="ES71" s="76"/>
      <c r="ET71" s="76"/>
      <c r="EU71" s="76"/>
      <c r="EV71" s="76"/>
      <c r="EW71" s="76"/>
      <c r="EX71" s="76"/>
      <c r="EY71" s="76"/>
      <c r="EZ71" s="76"/>
      <c r="FA71" s="76"/>
      <c r="FB71" s="76"/>
      <c r="FC71" s="76"/>
      <c r="FD71" s="76"/>
      <c r="FE71" s="76"/>
      <c r="FF71" s="76"/>
      <c r="FG71" s="76"/>
      <c r="FH71" s="76"/>
      <c r="FI71" s="76"/>
      <c r="FJ71" s="76"/>
      <c r="FK71" s="76"/>
      <c r="FL71" s="76"/>
      <c r="FM71" s="76"/>
      <c r="FN71" s="76"/>
      <c r="FO71" s="76"/>
      <c r="FP71" s="76"/>
      <c r="FQ71" s="76"/>
      <c r="FR71" s="76"/>
      <c r="FS71" s="76"/>
      <c r="FT71" s="76"/>
      <c r="FU71" s="76"/>
      <c r="FV71" s="76"/>
      <c r="FW71" s="76"/>
      <c r="FX71" s="76"/>
      <c r="FY71" s="76"/>
      <c r="FZ71" s="76"/>
      <c r="GA71" s="76"/>
      <c r="GB71" s="76"/>
      <c r="GC71" s="76"/>
      <c r="GD71" s="76"/>
      <c r="GE71" s="76"/>
      <c r="GF71" s="76"/>
      <c r="GG71" s="76"/>
      <c r="GH71" s="76"/>
      <c r="GI71" s="76"/>
      <c r="GJ71" s="76"/>
      <c r="GK71" s="76"/>
      <c r="GL71" s="76"/>
      <c r="GM71" s="76"/>
      <c r="GN71" s="76"/>
      <c r="GO71" s="76"/>
      <c r="GP71" s="76"/>
      <c r="GQ71" s="76"/>
      <c r="GR71" s="76"/>
      <c r="GS71" s="76"/>
      <c r="GT71" s="76"/>
      <c r="GU71" s="76"/>
      <c r="GV71" s="76"/>
      <c r="GW71" s="76"/>
      <c r="GX71" s="76"/>
      <c r="GY71" s="76"/>
      <c r="GZ71" s="76"/>
      <c r="HA71" s="76"/>
      <c r="HB71" s="76"/>
      <c r="HC71" s="76"/>
      <c r="HD71" s="76"/>
      <c r="HE71" s="76"/>
      <c r="HF71" s="76"/>
      <c r="HG71" s="76"/>
      <c r="HH71" s="76"/>
      <c r="HI71" s="76"/>
      <c r="HJ71" s="76"/>
      <c r="HK71" s="76"/>
      <c r="HL71" s="76"/>
      <c r="HM71" s="76"/>
      <c r="HN71" s="76"/>
      <c r="HO71" s="76"/>
      <c r="HP71" s="76"/>
      <c r="HQ71" s="76"/>
      <c r="HR71" s="76"/>
      <c r="HS71" s="76"/>
      <c r="HT71" s="76"/>
      <c r="HU71" s="76"/>
      <c r="HV71" s="76"/>
      <c r="HW71" s="76"/>
      <c r="HX71" s="76"/>
      <c r="HY71" s="76"/>
      <c r="HZ71" s="76"/>
      <c r="IA71" s="76"/>
      <c r="IB71" s="76"/>
      <c r="IC71" s="76"/>
      <c r="ID71" s="76"/>
      <c r="IE71" s="76"/>
      <c r="IF71" s="76"/>
      <c r="IG71" s="76"/>
      <c r="IH71" s="76"/>
      <c r="II71" s="76"/>
      <c r="IJ71" s="76"/>
      <c r="IK71" s="76"/>
      <c r="IL71" s="76"/>
    </row>
    <row r="72" spans="1:7" ht="26.25" customHeight="1">
      <c r="A72" s="103">
        <v>130102</v>
      </c>
      <c r="B72" s="87" t="s">
        <v>111</v>
      </c>
      <c r="C72" s="85">
        <v>22000</v>
      </c>
      <c r="D72" s="85">
        <v>17320</v>
      </c>
      <c r="E72" s="85">
        <v>17320</v>
      </c>
      <c r="F72" s="86">
        <f t="shared" si="4"/>
        <v>78.72727272727272</v>
      </c>
      <c r="G72" s="86">
        <f t="shared" si="5"/>
        <v>100</v>
      </c>
    </row>
    <row r="73" spans="1:7" ht="26.25" customHeight="1">
      <c r="A73" s="103">
        <v>130203</v>
      </c>
      <c r="B73" s="87" t="s">
        <v>112</v>
      </c>
      <c r="C73" s="85">
        <v>591980</v>
      </c>
      <c r="D73" s="85">
        <v>659280</v>
      </c>
      <c r="E73" s="85">
        <v>659279.28</v>
      </c>
      <c r="F73" s="86">
        <f t="shared" si="4"/>
        <v>111.3685056927599</v>
      </c>
      <c r="G73" s="86">
        <f t="shared" si="5"/>
        <v>99.99989078995269</v>
      </c>
    </row>
    <row r="74" spans="1:7" ht="26.25" customHeight="1">
      <c r="A74" s="103">
        <v>130204</v>
      </c>
      <c r="B74" s="87" t="s">
        <v>113</v>
      </c>
      <c r="C74" s="85">
        <v>104054</v>
      </c>
      <c r="D74" s="85">
        <v>127644</v>
      </c>
      <c r="E74" s="85">
        <v>124907.51</v>
      </c>
      <c r="F74" s="86">
        <f t="shared" si="4"/>
        <v>120.04104599534857</v>
      </c>
      <c r="G74" s="86">
        <f t="shared" si="5"/>
        <v>97.85615461753</v>
      </c>
    </row>
    <row r="75" spans="1:246" s="77" customFormat="1" ht="26.25" customHeight="1">
      <c r="A75" s="102">
        <v>160000</v>
      </c>
      <c r="B75" s="79" t="s">
        <v>180</v>
      </c>
      <c r="C75" s="80">
        <f>C76</f>
        <v>22200</v>
      </c>
      <c r="D75" s="80">
        <f>D76</f>
        <v>0</v>
      </c>
      <c r="E75" s="80">
        <v>0</v>
      </c>
      <c r="F75" s="86">
        <f>SUM(E75/C75*100)</f>
        <v>0</v>
      </c>
      <c r="G75" s="86">
        <v>0</v>
      </c>
      <c r="H75" s="104"/>
      <c r="I75" s="76"/>
      <c r="J75" s="76"/>
      <c r="K75" s="76"/>
      <c r="L75" s="76"/>
      <c r="M75" s="76"/>
      <c r="N75" s="76"/>
      <c r="O75" s="76"/>
      <c r="P75" s="76"/>
      <c r="Q75" s="76"/>
      <c r="R75" s="76"/>
      <c r="S75" s="76"/>
      <c r="T75" s="76"/>
      <c r="U75" s="76"/>
      <c r="V75" s="76"/>
      <c r="W75" s="76"/>
      <c r="X75" s="76"/>
      <c r="Y75" s="76"/>
      <c r="Z75" s="76"/>
      <c r="AA75" s="76"/>
      <c r="AB75" s="76"/>
      <c r="AC75" s="76"/>
      <c r="AD75" s="76"/>
      <c r="AE75" s="76"/>
      <c r="AF75" s="76"/>
      <c r="AG75" s="76"/>
      <c r="AH75" s="76"/>
      <c r="AI75" s="76"/>
      <c r="AJ75" s="76"/>
      <c r="AK75" s="76"/>
      <c r="AL75" s="76"/>
      <c r="AM75" s="76"/>
      <c r="AN75" s="76"/>
      <c r="AO75" s="76"/>
      <c r="AP75" s="76"/>
      <c r="AQ75" s="76"/>
      <c r="AR75" s="76"/>
      <c r="AS75" s="76"/>
      <c r="AT75" s="76"/>
      <c r="AU75" s="76"/>
      <c r="AV75" s="76"/>
      <c r="AW75" s="76"/>
      <c r="AX75" s="76"/>
      <c r="AY75" s="76"/>
      <c r="AZ75" s="76"/>
      <c r="BA75" s="76"/>
      <c r="BB75" s="76"/>
      <c r="BC75" s="76"/>
      <c r="BD75" s="76"/>
      <c r="BE75" s="76"/>
      <c r="BF75" s="76"/>
      <c r="BG75" s="76"/>
      <c r="BH75" s="76"/>
      <c r="BI75" s="76"/>
      <c r="BJ75" s="76"/>
      <c r="BK75" s="76"/>
      <c r="BL75" s="76"/>
      <c r="BM75" s="76"/>
      <c r="BN75" s="76"/>
      <c r="BO75" s="76"/>
      <c r="BP75" s="76"/>
      <c r="BQ75" s="76"/>
      <c r="BR75" s="76"/>
      <c r="BS75" s="76"/>
      <c r="BT75" s="76"/>
      <c r="BU75" s="76"/>
      <c r="BV75" s="76"/>
      <c r="BW75" s="76"/>
      <c r="BX75" s="76"/>
      <c r="BY75" s="76"/>
      <c r="BZ75" s="76"/>
      <c r="CA75" s="76"/>
      <c r="CB75" s="76"/>
      <c r="CC75" s="76"/>
      <c r="CD75" s="76"/>
      <c r="CE75" s="76"/>
      <c r="CF75" s="76"/>
      <c r="CG75" s="76"/>
      <c r="CH75" s="76"/>
      <c r="CI75" s="76"/>
      <c r="CJ75" s="76"/>
      <c r="CK75" s="76"/>
      <c r="CL75" s="76"/>
      <c r="CM75" s="76"/>
      <c r="CN75" s="76"/>
      <c r="CO75" s="76"/>
      <c r="CP75" s="76"/>
      <c r="CQ75" s="76"/>
      <c r="CR75" s="76"/>
      <c r="CS75" s="76"/>
      <c r="CT75" s="76"/>
      <c r="CU75" s="76"/>
      <c r="CV75" s="76"/>
      <c r="CW75" s="76"/>
      <c r="CX75" s="76"/>
      <c r="CY75" s="76"/>
      <c r="CZ75" s="76"/>
      <c r="DA75" s="76"/>
      <c r="DB75" s="76"/>
      <c r="DC75" s="76"/>
      <c r="DD75" s="76"/>
      <c r="DE75" s="76"/>
      <c r="DF75" s="76"/>
      <c r="DG75" s="76"/>
      <c r="DH75" s="76"/>
      <c r="DI75" s="76"/>
      <c r="DJ75" s="76"/>
      <c r="DK75" s="76"/>
      <c r="DL75" s="76"/>
      <c r="DM75" s="76"/>
      <c r="DN75" s="76"/>
      <c r="DO75" s="76"/>
      <c r="DP75" s="76"/>
      <c r="DQ75" s="76"/>
      <c r="DR75" s="76"/>
      <c r="DS75" s="76"/>
      <c r="DT75" s="76"/>
      <c r="DU75" s="76"/>
      <c r="DV75" s="76"/>
      <c r="DW75" s="76"/>
      <c r="DX75" s="76"/>
      <c r="DY75" s="76"/>
      <c r="DZ75" s="76"/>
      <c r="EA75" s="76"/>
      <c r="EB75" s="76"/>
      <c r="EC75" s="76"/>
      <c r="ED75" s="76"/>
      <c r="EE75" s="76"/>
      <c r="EF75" s="76"/>
      <c r="EG75" s="76"/>
      <c r="EH75" s="76"/>
      <c r="EI75" s="76"/>
      <c r="EJ75" s="76"/>
      <c r="EK75" s="76"/>
      <c r="EL75" s="76"/>
      <c r="EM75" s="76"/>
      <c r="EN75" s="76"/>
      <c r="EO75" s="76"/>
      <c r="EP75" s="76"/>
      <c r="EQ75" s="76"/>
      <c r="ER75" s="76"/>
      <c r="ES75" s="76"/>
      <c r="ET75" s="76"/>
      <c r="EU75" s="76"/>
      <c r="EV75" s="76"/>
      <c r="EW75" s="76"/>
      <c r="EX75" s="76"/>
      <c r="EY75" s="76"/>
      <c r="EZ75" s="76"/>
      <c r="FA75" s="76"/>
      <c r="FB75" s="76"/>
      <c r="FC75" s="76"/>
      <c r="FD75" s="76"/>
      <c r="FE75" s="76"/>
      <c r="FF75" s="76"/>
      <c r="FG75" s="76"/>
      <c r="FH75" s="76"/>
      <c r="FI75" s="76"/>
      <c r="FJ75" s="76"/>
      <c r="FK75" s="76"/>
      <c r="FL75" s="76"/>
      <c r="FM75" s="76"/>
      <c r="FN75" s="76"/>
      <c r="FO75" s="76"/>
      <c r="FP75" s="76"/>
      <c r="FQ75" s="76"/>
      <c r="FR75" s="76"/>
      <c r="FS75" s="76"/>
      <c r="FT75" s="76"/>
      <c r="FU75" s="76"/>
      <c r="FV75" s="76"/>
      <c r="FW75" s="76"/>
      <c r="FX75" s="76"/>
      <c r="FY75" s="76"/>
      <c r="FZ75" s="76"/>
      <c r="GA75" s="76"/>
      <c r="GB75" s="76"/>
      <c r="GC75" s="76"/>
      <c r="GD75" s="76"/>
      <c r="GE75" s="76"/>
      <c r="GF75" s="76"/>
      <c r="GG75" s="76"/>
      <c r="GH75" s="76"/>
      <c r="GI75" s="76"/>
      <c r="GJ75" s="76"/>
      <c r="GK75" s="76"/>
      <c r="GL75" s="76"/>
      <c r="GM75" s="76"/>
      <c r="GN75" s="76"/>
      <c r="GO75" s="76"/>
      <c r="GP75" s="76"/>
      <c r="GQ75" s="76"/>
      <c r="GR75" s="76"/>
      <c r="GS75" s="76"/>
      <c r="GT75" s="76"/>
      <c r="GU75" s="76"/>
      <c r="GV75" s="76"/>
      <c r="GW75" s="76"/>
      <c r="GX75" s="76"/>
      <c r="GY75" s="76"/>
      <c r="GZ75" s="76"/>
      <c r="HA75" s="76"/>
      <c r="HB75" s="76"/>
      <c r="HC75" s="76"/>
      <c r="HD75" s="76"/>
      <c r="HE75" s="76"/>
      <c r="HF75" s="76"/>
      <c r="HG75" s="76"/>
      <c r="HH75" s="76"/>
      <c r="HI75" s="76"/>
      <c r="HJ75" s="76"/>
      <c r="HK75" s="76"/>
      <c r="HL75" s="76"/>
      <c r="HM75" s="76"/>
      <c r="HN75" s="76"/>
      <c r="HO75" s="76"/>
      <c r="HP75" s="76"/>
      <c r="HQ75" s="76"/>
      <c r="HR75" s="76"/>
      <c r="HS75" s="76"/>
      <c r="HT75" s="76"/>
      <c r="HU75" s="76"/>
      <c r="HV75" s="76"/>
      <c r="HW75" s="76"/>
      <c r="HX75" s="76"/>
      <c r="HY75" s="76"/>
      <c r="HZ75" s="76"/>
      <c r="IA75" s="76"/>
      <c r="IB75" s="76"/>
      <c r="IC75" s="76"/>
      <c r="ID75" s="76"/>
      <c r="IE75" s="76"/>
      <c r="IF75" s="76"/>
      <c r="IG75" s="76"/>
      <c r="IH75" s="76"/>
      <c r="II75" s="76"/>
      <c r="IJ75" s="76"/>
      <c r="IK75" s="76"/>
      <c r="IL75" s="76"/>
    </row>
    <row r="76" spans="1:8" ht="26.25" customHeight="1">
      <c r="A76" s="103">
        <v>160903</v>
      </c>
      <c r="B76" s="87" t="s">
        <v>181</v>
      </c>
      <c r="C76" s="85">
        <v>22200</v>
      </c>
      <c r="D76" s="85">
        <v>0</v>
      </c>
      <c r="E76" s="85">
        <v>0</v>
      </c>
      <c r="F76" s="86">
        <f>SUM(E76/C76*100)</f>
        <v>0</v>
      </c>
      <c r="G76" s="86">
        <v>0</v>
      </c>
      <c r="H76" s="63">
        <v>4</v>
      </c>
    </row>
    <row r="77" spans="1:7" ht="27.75" customHeight="1">
      <c r="A77" s="102">
        <v>170000</v>
      </c>
      <c r="B77" s="79" t="s">
        <v>114</v>
      </c>
      <c r="C77" s="80">
        <f>C78</f>
        <v>677300</v>
      </c>
      <c r="D77" s="80">
        <f>SUM(D78)</f>
        <v>746410</v>
      </c>
      <c r="E77" s="80">
        <f>SUM(E78)</f>
        <v>744491.36</v>
      </c>
      <c r="F77" s="81">
        <f t="shared" si="4"/>
        <v>109.92047246419607</v>
      </c>
      <c r="G77" s="81">
        <f>SUM(E77/D77*100)</f>
        <v>99.74295092509479</v>
      </c>
    </row>
    <row r="78" spans="1:7" ht="25.5" customHeight="1">
      <c r="A78" s="103">
        <v>170102</v>
      </c>
      <c r="B78" s="87" t="s">
        <v>115</v>
      </c>
      <c r="C78" s="85">
        <v>677300</v>
      </c>
      <c r="D78" s="85">
        <v>746410</v>
      </c>
      <c r="E78" s="85">
        <v>744491.36</v>
      </c>
      <c r="F78" s="86">
        <f>SUM(E78/C78*100)</f>
        <v>109.92047246419607</v>
      </c>
      <c r="G78" s="86">
        <f>SUM(E78/D78*100)</f>
        <v>99.74295092509479</v>
      </c>
    </row>
    <row r="79" spans="1:246" s="77" customFormat="1" ht="30" customHeight="1" hidden="1">
      <c r="A79" s="102">
        <v>180000</v>
      </c>
      <c r="B79" s="79" t="s">
        <v>179</v>
      </c>
      <c r="C79" s="80">
        <f>C80</f>
        <v>0</v>
      </c>
      <c r="D79" s="80">
        <f>D80</f>
        <v>0</v>
      </c>
      <c r="E79" s="80">
        <f>E80</f>
        <v>0</v>
      </c>
      <c r="F79" s="86">
        <v>0</v>
      </c>
      <c r="G79" s="86" t="e">
        <f>SUM(E79/D79*100)</f>
        <v>#DIV/0!</v>
      </c>
      <c r="H79" s="104"/>
      <c r="I79" s="76"/>
      <c r="J79" s="76"/>
      <c r="K79" s="76"/>
      <c r="L79" s="76"/>
      <c r="M79" s="76"/>
      <c r="N79" s="76"/>
      <c r="O79" s="76"/>
      <c r="P79" s="76"/>
      <c r="Q79" s="76"/>
      <c r="R79" s="76"/>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6"/>
      <c r="DB79" s="76"/>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6"/>
      <c r="EC79" s="76"/>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6"/>
      <c r="FD79" s="76"/>
      <c r="FE79" s="76"/>
      <c r="FF79" s="76"/>
      <c r="FG79" s="76"/>
      <c r="FH79" s="76"/>
      <c r="FI79" s="76"/>
      <c r="FJ79" s="76"/>
      <c r="FK79" s="76"/>
      <c r="FL79" s="76"/>
      <c r="FM79" s="76"/>
      <c r="FN79" s="76"/>
      <c r="FO79" s="76"/>
      <c r="FP79" s="76"/>
      <c r="FQ79" s="76"/>
      <c r="FR79" s="76"/>
      <c r="FS79" s="76"/>
      <c r="FT79" s="76"/>
      <c r="FU79" s="76"/>
      <c r="FV79" s="76"/>
      <c r="FW79" s="76"/>
      <c r="FX79" s="76"/>
      <c r="FY79" s="76"/>
      <c r="FZ79" s="76"/>
      <c r="GA79" s="76"/>
      <c r="GB79" s="76"/>
      <c r="GC79" s="76"/>
      <c r="GD79" s="76"/>
      <c r="GE79" s="76"/>
      <c r="GF79" s="76"/>
      <c r="GG79" s="76"/>
      <c r="GH79" s="76"/>
      <c r="GI79" s="76"/>
      <c r="GJ79" s="76"/>
      <c r="GK79" s="76"/>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6"/>
      <c r="HL79" s="76"/>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6"/>
    </row>
    <row r="80" spans="1:7" ht="23.25" customHeight="1" hidden="1">
      <c r="A80" s="103">
        <v>180404</v>
      </c>
      <c r="B80" s="87" t="s">
        <v>178</v>
      </c>
      <c r="C80" s="85"/>
      <c r="D80" s="85"/>
      <c r="E80" s="85"/>
      <c r="F80" s="86">
        <v>0</v>
      </c>
      <c r="G80" s="86" t="e">
        <f>SUM(E80/D80*100)</f>
        <v>#DIV/0!</v>
      </c>
    </row>
    <row r="81" spans="1:246" s="77" customFormat="1" ht="27" customHeight="1">
      <c r="A81" s="102">
        <v>180000</v>
      </c>
      <c r="B81" s="79" t="s">
        <v>179</v>
      </c>
      <c r="C81" s="80">
        <f>C82</f>
        <v>35000</v>
      </c>
      <c r="D81" s="80">
        <f>D82</f>
        <v>0</v>
      </c>
      <c r="E81" s="80">
        <f>E82</f>
        <v>0</v>
      </c>
      <c r="F81" s="81">
        <f>SUM(E81/C81*100)</f>
        <v>0</v>
      </c>
      <c r="G81" s="86"/>
      <c r="H81" s="104"/>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c r="AN81" s="76"/>
      <c r="AO81" s="76"/>
      <c r="AP81" s="76"/>
      <c r="AQ81" s="76"/>
      <c r="AR81" s="76"/>
      <c r="AS81" s="76"/>
      <c r="AT81" s="76"/>
      <c r="AU81" s="76"/>
      <c r="AV81" s="76"/>
      <c r="AW81" s="76"/>
      <c r="AX81" s="76"/>
      <c r="AY81" s="76"/>
      <c r="AZ81" s="76"/>
      <c r="BA81" s="76"/>
      <c r="BB81" s="76"/>
      <c r="BC81" s="76"/>
      <c r="BD81" s="76"/>
      <c r="BE81" s="76"/>
      <c r="BF81" s="76"/>
      <c r="BG81" s="76"/>
      <c r="BH81" s="76"/>
      <c r="BI81" s="76"/>
      <c r="BJ81" s="76"/>
      <c r="BK81" s="76"/>
      <c r="BL81" s="76"/>
      <c r="BM81" s="76"/>
      <c r="BN81" s="76"/>
      <c r="BO81" s="76"/>
      <c r="BP81" s="76"/>
      <c r="BQ81" s="76"/>
      <c r="BR81" s="76"/>
      <c r="BS81" s="76"/>
      <c r="BT81" s="76"/>
      <c r="BU81" s="76"/>
      <c r="BV81" s="76"/>
      <c r="BW81" s="76"/>
      <c r="BX81" s="76"/>
      <c r="BY81" s="76"/>
      <c r="BZ81" s="76"/>
      <c r="CA81" s="76"/>
      <c r="CB81" s="76"/>
      <c r="CC81" s="76"/>
      <c r="CD81" s="76"/>
      <c r="CE81" s="76"/>
      <c r="CF81" s="76"/>
      <c r="CG81" s="76"/>
      <c r="CH81" s="76"/>
      <c r="CI81" s="76"/>
      <c r="CJ81" s="76"/>
      <c r="CK81" s="76"/>
      <c r="CL81" s="76"/>
      <c r="CM81" s="76"/>
      <c r="CN81" s="76"/>
      <c r="CO81" s="76"/>
      <c r="CP81" s="76"/>
      <c r="CQ81" s="76"/>
      <c r="CR81" s="76"/>
      <c r="CS81" s="76"/>
      <c r="CT81" s="76"/>
      <c r="CU81" s="76"/>
      <c r="CV81" s="76"/>
      <c r="CW81" s="76"/>
      <c r="CX81" s="76"/>
      <c r="CY81" s="76"/>
      <c r="CZ81" s="76"/>
      <c r="DA81" s="76"/>
      <c r="DB81" s="76"/>
      <c r="DC81" s="76"/>
      <c r="DD81" s="76"/>
      <c r="DE81" s="76"/>
      <c r="DF81" s="76"/>
      <c r="DG81" s="76"/>
      <c r="DH81" s="76"/>
      <c r="DI81" s="76"/>
      <c r="DJ81" s="76"/>
      <c r="DK81" s="76"/>
      <c r="DL81" s="76"/>
      <c r="DM81" s="76"/>
      <c r="DN81" s="76"/>
      <c r="DO81" s="76"/>
      <c r="DP81" s="76"/>
      <c r="DQ81" s="76"/>
      <c r="DR81" s="76"/>
      <c r="DS81" s="76"/>
      <c r="DT81" s="76"/>
      <c r="DU81" s="76"/>
      <c r="DV81" s="76"/>
      <c r="DW81" s="76"/>
      <c r="DX81" s="76"/>
      <c r="DY81" s="76"/>
      <c r="DZ81" s="76"/>
      <c r="EA81" s="76"/>
      <c r="EB81" s="76"/>
      <c r="EC81" s="76"/>
      <c r="ED81" s="76"/>
      <c r="EE81" s="76"/>
      <c r="EF81" s="76"/>
      <c r="EG81" s="76"/>
      <c r="EH81" s="76"/>
      <c r="EI81" s="76"/>
      <c r="EJ81" s="76"/>
      <c r="EK81" s="76"/>
      <c r="EL81" s="76"/>
      <c r="EM81" s="76"/>
      <c r="EN81" s="76"/>
      <c r="EO81" s="76"/>
      <c r="EP81" s="76"/>
      <c r="EQ81" s="76"/>
      <c r="ER81" s="76"/>
      <c r="ES81" s="76"/>
      <c r="ET81" s="76"/>
      <c r="EU81" s="76"/>
      <c r="EV81" s="76"/>
      <c r="EW81" s="76"/>
      <c r="EX81" s="76"/>
      <c r="EY81" s="76"/>
      <c r="EZ81" s="76"/>
      <c r="FA81" s="76"/>
      <c r="FB81" s="76"/>
      <c r="FC81" s="76"/>
      <c r="FD81" s="76"/>
      <c r="FE81" s="76"/>
      <c r="FF81" s="76"/>
      <c r="FG81" s="76"/>
      <c r="FH81" s="76"/>
      <c r="FI81" s="76"/>
      <c r="FJ81" s="76"/>
      <c r="FK81" s="76"/>
      <c r="FL81" s="76"/>
      <c r="FM81" s="76"/>
      <c r="FN81" s="76"/>
      <c r="FO81" s="76"/>
      <c r="FP81" s="76"/>
      <c r="FQ81" s="76"/>
      <c r="FR81" s="76"/>
      <c r="FS81" s="76"/>
      <c r="FT81" s="76"/>
      <c r="FU81" s="76"/>
      <c r="FV81" s="76"/>
      <c r="FW81" s="76"/>
      <c r="FX81" s="76"/>
      <c r="FY81" s="76"/>
      <c r="FZ81" s="76"/>
      <c r="GA81" s="76"/>
      <c r="GB81" s="76"/>
      <c r="GC81" s="76"/>
      <c r="GD81" s="76"/>
      <c r="GE81" s="76"/>
      <c r="GF81" s="76"/>
      <c r="GG81" s="76"/>
      <c r="GH81" s="76"/>
      <c r="GI81" s="76"/>
      <c r="GJ81" s="76"/>
      <c r="GK81" s="76"/>
      <c r="GL81" s="76"/>
      <c r="GM81" s="76"/>
      <c r="GN81" s="76"/>
      <c r="GO81" s="76"/>
      <c r="GP81" s="76"/>
      <c r="GQ81" s="76"/>
      <c r="GR81" s="76"/>
      <c r="GS81" s="76"/>
      <c r="GT81" s="76"/>
      <c r="GU81" s="76"/>
      <c r="GV81" s="76"/>
      <c r="GW81" s="76"/>
      <c r="GX81" s="76"/>
      <c r="GY81" s="76"/>
      <c r="GZ81" s="76"/>
      <c r="HA81" s="76"/>
      <c r="HB81" s="76"/>
      <c r="HC81" s="76"/>
      <c r="HD81" s="76"/>
      <c r="HE81" s="76"/>
      <c r="HF81" s="76"/>
      <c r="HG81" s="76"/>
      <c r="HH81" s="76"/>
      <c r="HI81" s="76"/>
      <c r="HJ81" s="76"/>
      <c r="HK81" s="76"/>
      <c r="HL81" s="76"/>
      <c r="HM81" s="76"/>
      <c r="HN81" s="76"/>
      <c r="HO81" s="76"/>
      <c r="HP81" s="76"/>
      <c r="HQ81" s="76"/>
      <c r="HR81" s="76"/>
      <c r="HS81" s="76"/>
      <c r="HT81" s="76"/>
      <c r="HU81" s="76"/>
      <c r="HV81" s="76"/>
      <c r="HW81" s="76"/>
      <c r="HX81" s="76"/>
      <c r="HY81" s="76"/>
      <c r="HZ81" s="76"/>
      <c r="IA81" s="76"/>
      <c r="IB81" s="76"/>
      <c r="IC81" s="76"/>
      <c r="ID81" s="76"/>
      <c r="IE81" s="76"/>
      <c r="IF81" s="76"/>
      <c r="IG81" s="76"/>
      <c r="IH81" s="76"/>
      <c r="II81" s="76"/>
      <c r="IJ81" s="76"/>
      <c r="IK81" s="76"/>
      <c r="IL81" s="76"/>
    </row>
    <row r="82" spans="1:7" ht="24.75" customHeight="1">
      <c r="A82" s="103">
        <v>180404</v>
      </c>
      <c r="B82" s="87" t="s">
        <v>178</v>
      </c>
      <c r="C82" s="85">
        <v>35000</v>
      </c>
      <c r="D82" s="85"/>
      <c r="E82" s="85">
        <v>0</v>
      </c>
      <c r="F82" s="86">
        <f>SUM(E82/C82*100)</f>
        <v>0</v>
      </c>
      <c r="G82" s="86"/>
    </row>
    <row r="83" spans="1:246" s="77" customFormat="1" ht="27" customHeight="1">
      <c r="A83" s="102">
        <v>210000</v>
      </c>
      <c r="B83" s="79" t="s">
        <v>116</v>
      </c>
      <c r="C83" s="80">
        <f>SUM(C84:C84)</f>
        <v>94000</v>
      </c>
      <c r="D83" s="80">
        <f>SUM(D84:D84)</f>
        <v>187500</v>
      </c>
      <c r="E83" s="80">
        <f>SUM(E84:E84)</f>
        <v>187129</v>
      </c>
      <c r="F83" s="81">
        <f t="shared" si="4"/>
        <v>199.07340425531913</v>
      </c>
      <c r="G83" s="81">
        <f aca="true" t="shared" si="6" ref="G83:G108">SUM(E83/D83*100)</f>
        <v>99.80213333333333</v>
      </c>
      <c r="H83" s="63"/>
      <c r="I83" s="76"/>
      <c r="J83" s="76"/>
      <c r="K83" s="76"/>
      <c r="L83" s="76"/>
      <c r="M83" s="76"/>
      <c r="N83" s="76"/>
      <c r="O83" s="76"/>
      <c r="P83" s="76"/>
      <c r="Q83" s="76"/>
      <c r="R83" s="76"/>
      <c r="S83" s="76"/>
      <c r="T83" s="76"/>
      <c r="U83" s="76"/>
      <c r="V83" s="76"/>
      <c r="W83" s="76"/>
      <c r="X83" s="76"/>
      <c r="Y83" s="76"/>
      <c r="Z83" s="76"/>
      <c r="AA83" s="76"/>
      <c r="AB83" s="76"/>
      <c r="AC83" s="76"/>
      <c r="AD83" s="76"/>
      <c r="AE83" s="76"/>
      <c r="AF83" s="76"/>
      <c r="AG83" s="76"/>
      <c r="AH83" s="76"/>
      <c r="AI83" s="76"/>
      <c r="AJ83" s="76"/>
      <c r="AK83" s="76"/>
      <c r="AL83" s="76"/>
      <c r="AM83" s="76"/>
      <c r="AN83" s="76"/>
      <c r="AO83" s="76"/>
      <c r="AP83" s="76"/>
      <c r="AQ83" s="76"/>
      <c r="AR83" s="76"/>
      <c r="AS83" s="76"/>
      <c r="AT83" s="76"/>
      <c r="AU83" s="76"/>
      <c r="AV83" s="76"/>
      <c r="AW83" s="76"/>
      <c r="AX83" s="76"/>
      <c r="AY83" s="76"/>
      <c r="AZ83" s="76"/>
      <c r="BA83" s="76"/>
      <c r="BB83" s="76"/>
      <c r="BC83" s="76"/>
      <c r="BD83" s="76"/>
      <c r="BE83" s="76"/>
      <c r="BF83" s="76"/>
      <c r="BG83" s="76"/>
      <c r="BH83" s="76"/>
      <c r="BI83" s="76"/>
      <c r="BJ83" s="76"/>
      <c r="BK83" s="76"/>
      <c r="BL83" s="76"/>
      <c r="BM83" s="76"/>
      <c r="BN83" s="76"/>
      <c r="BO83" s="76"/>
      <c r="BP83" s="76"/>
      <c r="BQ83" s="76"/>
      <c r="BR83" s="76"/>
      <c r="BS83" s="76"/>
      <c r="BT83" s="76"/>
      <c r="BU83" s="76"/>
      <c r="BV83" s="76"/>
      <c r="BW83" s="76"/>
      <c r="BX83" s="76"/>
      <c r="BY83" s="76"/>
      <c r="BZ83" s="76"/>
      <c r="CA83" s="76"/>
      <c r="CB83" s="76"/>
      <c r="CC83" s="76"/>
      <c r="CD83" s="76"/>
      <c r="CE83" s="76"/>
      <c r="CF83" s="76"/>
      <c r="CG83" s="76"/>
      <c r="CH83" s="76"/>
      <c r="CI83" s="76"/>
      <c r="CJ83" s="76"/>
      <c r="CK83" s="76"/>
      <c r="CL83" s="76"/>
      <c r="CM83" s="76"/>
      <c r="CN83" s="76"/>
      <c r="CO83" s="76"/>
      <c r="CP83" s="76"/>
      <c r="CQ83" s="76"/>
      <c r="CR83" s="76"/>
      <c r="CS83" s="76"/>
      <c r="CT83" s="76"/>
      <c r="CU83" s="76"/>
      <c r="CV83" s="76"/>
      <c r="CW83" s="76"/>
      <c r="CX83" s="76"/>
      <c r="CY83" s="76"/>
      <c r="CZ83" s="76"/>
      <c r="DA83" s="76"/>
      <c r="DB83" s="76"/>
      <c r="DC83" s="76"/>
      <c r="DD83" s="76"/>
      <c r="DE83" s="76"/>
      <c r="DF83" s="76"/>
      <c r="DG83" s="76"/>
      <c r="DH83" s="76"/>
      <c r="DI83" s="76"/>
      <c r="DJ83" s="76"/>
      <c r="DK83" s="76"/>
      <c r="DL83" s="76"/>
      <c r="DM83" s="76"/>
      <c r="DN83" s="76"/>
      <c r="DO83" s="76"/>
      <c r="DP83" s="76"/>
      <c r="DQ83" s="76"/>
      <c r="DR83" s="76"/>
      <c r="DS83" s="76"/>
      <c r="DT83" s="76"/>
      <c r="DU83" s="76"/>
      <c r="DV83" s="76"/>
      <c r="DW83" s="76"/>
      <c r="DX83" s="76"/>
      <c r="DY83" s="76"/>
      <c r="DZ83" s="76"/>
      <c r="EA83" s="76"/>
      <c r="EB83" s="76"/>
      <c r="EC83" s="76"/>
      <c r="ED83" s="76"/>
      <c r="EE83" s="76"/>
      <c r="EF83" s="76"/>
      <c r="EG83" s="76"/>
      <c r="EH83" s="76"/>
      <c r="EI83" s="76"/>
      <c r="EJ83" s="76"/>
      <c r="EK83" s="76"/>
      <c r="EL83" s="76"/>
      <c r="EM83" s="76"/>
      <c r="EN83" s="76"/>
      <c r="EO83" s="76"/>
      <c r="EP83" s="76"/>
      <c r="EQ83" s="76"/>
      <c r="ER83" s="76"/>
      <c r="ES83" s="76"/>
      <c r="ET83" s="76"/>
      <c r="EU83" s="76"/>
      <c r="EV83" s="76"/>
      <c r="EW83" s="76"/>
      <c r="EX83" s="76"/>
      <c r="EY83" s="76"/>
      <c r="EZ83" s="76"/>
      <c r="FA83" s="76"/>
      <c r="FB83" s="76"/>
      <c r="FC83" s="76"/>
      <c r="FD83" s="76"/>
      <c r="FE83" s="76"/>
      <c r="FF83" s="76"/>
      <c r="FG83" s="76"/>
      <c r="FH83" s="76"/>
      <c r="FI83" s="76"/>
      <c r="FJ83" s="76"/>
      <c r="FK83" s="76"/>
      <c r="FL83" s="76"/>
      <c r="FM83" s="76"/>
      <c r="FN83" s="76"/>
      <c r="FO83" s="76"/>
      <c r="FP83" s="76"/>
      <c r="FQ83" s="76"/>
      <c r="FR83" s="76"/>
      <c r="FS83" s="76"/>
      <c r="FT83" s="76"/>
      <c r="FU83" s="76"/>
      <c r="FV83" s="76"/>
      <c r="FW83" s="76"/>
      <c r="FX83" s="76"/>
      <c r="FY83" s="76"/>
      <c r="FZ83" s="76"/>
      <c r="GA83" s="76"/>
      <c r="GB83" s="76"/>
      <c r="GC83" s="76"/>
      <c r="GD83" s="76"/>
      <c r="GE83" s="76"/>
      <c r="GF83" s="76"/>
      <c r="GG83" s="76"/>
      <c r="GH83" s="76"/>
      <c r="GI83" s="76"/>
      <c r="GJ83" s="76"/>
      <c r="GK83" s="76"/>
      <c r="GL83" s="76"/>
      <c r="GM83" s="76"/>
      <c r="GN83" s="76"/>
      <c r="GO83" s="76"/>
      <c r="GP83" s="76"/>
      <c r="GQ83" s="76"/>
      <c r="GR83" s="76"/>
      <c r="GS83" s="76"/>
      <c r="GT83" s="76"/>
      <c r="GU83" s="76"/>
      <c r="GV83" s="76"/>
      <c r="GW83" s="76"/>
      <c r="GX83" s="76"/>
      <c r="GY83" s="76"/>
      <c r="GZ83" s="76"/>
      <c r="HA83" s="76"/>
      <c r="HB83" s="76"/>
      <c r="HC83" s="76"/>
      <c r="HD83" s="76"/>
      <c r="HE83" s="76"/>
      <c r="HF83" s="76"/>
      <c r="HG83" s="76"/>
      <c r="HH83" s="76"/>
      <c r="HI83" s="76"/>
      <c r="HJ83" s="76"/>
      <c r="HK83" s="76"/>
      <c r="HL83" s="76"/>
      <c r="HM83" s="76"/>
      <c r="HN83" s="76"/>
      <c r="HO83" s="76"/>
      <c r="HP83" s="76"/>
      <c r="HQ83" s="76"/>
      <c r="HR83" s="76"/>
      <c r="HS83" s="76"/>
      <c r="HT83" s="76"/>
      <c r="HU83" s="76"/>
      <c r="HV83" s="76"/>
      <c r="HW83" s="76"/>
      <c r="HX83" s="76"/>
      <c r="HY83" s="76"/>
      <c r="HZ83" s="76"/>
      <c r="IA83" s="76"/>
      <c r="IB83" s="76"/>
      <c r="IC83" s="76"/>
      <c r="ID83" s="76"/>
      <c r="IE83" s="76"/>
      <c r="IF83" s="76"/>
      <c r="IG83" s="76"/>
      <c r="IH83" s="76"/>
      <c r="II83" s="76"/>
      <c r="IJ83" s="76"/>
      <c r="IK83" s="76"/>
      <c r="IL83" s="76"/>
    </row>
    <row r="84" spans="1:246" s="77" customFormat="1" ht="27" customHeight="1">
      <c r="A84" s="103">
        <v>210105</v>
      </c>
      <c r="B84" s="87" t="s">
        <v>117</v>
      </c>
      <c r="C84" s="85">
        <v>94000</v>
      </c>
      <c r="D84" s="85">
        <v>187500</v>
      </c>
      <c r="E84" s="85">
        <v>187129</v>
      </c>
      <c r="F84" s="86">
        <f>SUM(E84/C84*100)</f>
        <v>199.07340425531913</v>
      </c>
      <c r="G84" s="86">
        <f t="shared" si="6"/>
        <v>99.80213333333333</v>
      </c>
      <c r="H84" s="63"/>
      <c r="I84" s="76"/>
      <c r="J84" s="76"/>
      <c r="K84" s="76"/>
      <c r="L84" s="76"/>
      <c r="M84" s="76"/>
      <c r="N84" s="76"/>
      <c r="O84" s="76"/>
      <c r="P84" s="76"/>
      <c r="Q84" s="76"/>
      <c r="R84" s="76"/>
      <c r="S84" s="76"/>
      <c r="T84" s="76"/>
      <c r="U84" s="76"/>
      <c r="V84" s="76"/>
      <c r="W84" s="76"/>
      <c r="X84" s="76"/>
      <c r="Y84" s="76"/>
      <c r="Z84" s="76"/>
      <c r="AA84" s="76"/>
      <c r="AB84" s="76"/>
      <c r="AC84" s="76"/>
      <c r="AD84" s="76"/>
      <c r="AE84" s="76"/>
      <c r="AF84" s="76"/>
      <c r="AG84" s="76"/>
      <c r="AH84" s="76"/>
      <c r="AI84" s="76"/>
      <c r="AJ84" s="76"/>
      <c r="AK84" s="76"/>
      <c r="AL84" s="76"/>
      <c r="AM84" s="76"/>
      <c r="AN84" s="76"/>
      <c r="AO84" s="76"/>
      <c r="AP84" s="76"/>
      <c r="AQ84" s="76"/>
      <c r="AR84" s="76"/>
      <c r="AS84" s="76"/>
      <c r="AT84" s="76"/>
      <c r="AU84" s="76"/>
      <c r="AV84" s="76"/>
      <c r="AW84" s="76"/>
      <c r="AX84" s="76"/>
      <c r="AY84" s="76"/>
      <c r="AZ84" s="76"/>
      <c r="BA84" s="76"/>
      <c r="BB84" s="76"/>
      <c r="BC84" s="76"/>
      <c r="BD84" s="76"/>
      <c r="BE84" s="76"/>
      <c r="BF84" s="76"/>
      <c r="BG84" s="76"/>
      <c r="BH84" s="76"/>
      <c r="BI84" s="76"/>
      <c r="BJ84" s="76"/>
      <c r="BK84" s="76"/>
      <c r="BL84" s="76"/>
      <c r="BM84" s="76"/>
      <c r="BN84" s="76"/>
      <c r="BO84" s="76"/>
      <c r="BP84" s="76"/>
      <c r="BQ84" s="76"/>
      <c r="BR84" s="76"/>
      <c r="BS84" s="76"/>
      <c r="BT84" s="76"/>
      <c r="BU84" s="76"/>
      <c r="BV84" s="76"/>
      <c r="BW84" s="76"/>
      <c r="BX84" s="76"/>
      <c r="BY84" s="76"/>
      <c r="BZ84" s="76"/>
      <c r="CA84" s="76"/>
      <c r="CB84" s="76"/>
      <c r="CC84" s="76"/>
      <c r="CD84" s="76"/>
      <c r="CE84" s="76"/>
      <c r="CF84" s="76"/>
      <c r="CG84" s="76"/>
      <c r="CH84" s="76"/>
      <c r="CI84" s="76"/>
      <c r="CJ84" s="76"/>
      <c r="CK84" s="76"/>
      <c r="CL84" s="76"/>
      <c r="CM84" s="76"/>
      <c r="CN84" s="76"/>
      <c r="CO84" s="76"/>
      <c r="CP84" s="76"/>
      <c r="CQ84" s="76"/>
      <c r="CR84" s="76"/>
      <c r="CS84" s="76"/>
      <c r="CT84" s="76"/>
      <c r="CU84" s="76"/>
      <c r="CV84" s="76"/>
      <c r="CW84" s="76"/>
      <c r="CX84" s="76"/>
      <c r="CY84" s="76"/>
      <c r="CZ84" s="76"/>
      <c r="DA84" s="76"/>
      <c r="DB84" s="76"/>
      <c r="DC84" s="76"/>
      <c r="DD84" s="76"/>
      <c r="DE84" s="76"/>
      <c r="DF84" s="76"/>
      <c r="DG84" s="76"/>
      <c r="DH84" s="76"/>
      <c r="DI84" s="76"/>
      <c r="DJ84" s="76"/>
      <c r="DK84" s="76"/>
      <c r="DL84" s="76"/>
      <c r="DM84" s="76"/>
      <c r="DN84" s="76"/>
      <c r="DO84" s="76"/>
      <c r="DP84" s="76"/>
      <c r="DQ84" s="76"/>
      <c r="DR84" s="76"/>
      <c r="DS84" s="76"/>
      <c r="DT84" s="76"/>
      <c r="DU84" s="76"/>
      <c r="DV84" s="76"/>
      <c r="DW84" s="76"/>
      <c r="DX84" s="76"/>
      <c r="DY84" s="76"/>
      <c r="DZ84" s="76"/>
      <c r="EA84" s="76"/>
      <c r="EB84" s="76"/>
      <c r="EC84" s="76"/>
      <c r="ED84" s="76"/>
      <c r="EE84" s="76"/>
      <c r="EF84" s="76"/>
      <c r="EG84" s="76"/>
      <c r="EH84" s="76"/>
      <c r="EI84" s="76"/>
      <c r="EJ84" s="76"/>
      <c r="EK84" s="76"/>
      <c r="EL84" s="76"/>
      <c r="EM84" s="76"/>
      <c r="EN84" s="76"/>
      <c r="EO84" s="76"/>
      <c r="EP84" s="76"/>
      <c r="EQ84" s="76"/>
      <c r="ER84" s="76"/>
      <c r="ES84" s="76"/>
      <c r="ET84" s="76"/>
      <c r="EU84" s="76"/>
      <c r="EV84" s="76"/>
      <c r="EW84" s="76"/>
      <c r="EX84" s="76"/>
      <c r="EY84" s="76"/>
      <c r="EZ84" s="76"/>
      <c r="FA84" s="76"/>
      <c r="FB84" s="76"/>
      <c r="FC84" s="76"/>
      <c r="FD84" s="76"/>
      <c r="FE84" s="76"/>
      <c r="FF84" s="76"/>
      <c r="FG84" s="76"/>
      <c r="FH84" s="76"/>
      <c r="FI84" s="76"/>
      <c r="FJ84" s="76"/>
      <c r="FK84" s="76"/>
      <c r="FL84" s="76"/>
      <c r="FM84" s="76"/>
      <c r="FN84" s="76"/>
      <c r="FO84" s="76"/>
      <c r="FP84" s="76"/>
      <c r="FQ84" s="76"/>
      <c r="FR84" s="76"/>
      <c r="FS84" s="76"/>
      <c r="FT84" s="76"/>
      <c r="FU84" s="76"/>
      <c r="FV84" s="76"/>
      <c r="FW84" s="76"/>
      <c r="FX84" s="76"/>
      <c r="FY84" s="76"/>
      <c r="FZ84" s="76"/>
      <c r="GA84" s="76"/>
      <c r="GB84" s="76"/>
      <c r="GC84" s="76"/>
      <c r="GD84" s="76"/>
      <c r="GE84" s="76"/>
      <c r="GF84" s="76"/>
      <c r="GG84" s="76"/>
      <c r="GH84" s="76"/>
      <c r="GI84" s="76"/>
      <c r="GJ84" s="76"/>
      <c r="GK84" s="76"/>
      <c r="GL84" s="76"/>
      <c r="GM84" s="76"/>
      <c r="GN84" s="76"/>
      <c r="GO84" s="76"/>
      <c r="GP84" s="76"/>
      <c r="GQ84" s="76"/>
      <c r="GR84" s="76"/>
      <c r="GS84" s="76"/>
      <c r="GT84" s="76"/>
      <c r="GU84" s="76"/>
      <c r="GV84" s="76"/>
      <c r="GW84" s="76"/>
      <c r="GX84" s="76"/>
      <c r="GY84" s="76"/>
      <c r="GZ84" s="76"/>
      <c r="HA84" s="76"/>
      <c r="HB84" s="76"/>
      <c r="HC84" s="76"/>
      <c r="HD84" s="76"/>
      <c r="HE84" s="76"/>
      <c r="HF84" s="76"/>
      <c r="HG84" s="76"/>
      <c r="HH84" s="76"/>
      <c r="HI84" s="76"/>
      <c r="HJ84" s="76"/>
      <c r="HK84" s="76"/>
      <c r="HL84" s="76"/>
      <c r="HM84" s="76"/>
      <c r="HN84" s="76"/>
      <c r="HO84" s="76"/>
      <c r="HP84" s="76"/>
      <c r="HQ84" s="76"/>
      <c r="HR84" s="76"/>
      <c r="HS84" s="76"/>
      <c r="HT84" s="76"/>
      <c r="HU84" s="76"/>
      <c r="HV84" s="76"/>
      <c r="HW84" s="76"/>
      <c r="HX84" s="76"/>
      <c r="HY84" s="76"/>
      <c r="HZ84" s="76"/>
      <c r="IA84" s="76"/>
      <c r="IB84" s="76"/>
      <c r="IC84" s="76"/>
      <c r="ID84" s="76"/>
      <c r="IE84" s="76"/>
      <c r="IF84" s="76"/>
      <c r="IG84" s="76"/>
      <c r="IH84" s="76"/>
      <c r="II84" s="76"/>
      <c r="IJ84" s="76"/>
      <c r="IK84" s="76"/>
      <c r="IL84" s="76"/>
    </row>
    <row r="85" spans="1:246" s="77" customFormat="1" ht="27" customHeight="1">
      <c r="A85" s="102">
        <v>250000</v>
      </c>
      <c r="B85" s="79" t="s">
        <v>118</v>
      </c>
      <c r="C85" s="80">
        <f>C86+C88</f>
        <v>145000</v>
      </c>
      <c r="D85" s="80">
        <f>D86+D88+D87</f>
        <v>1378828.2</v>
      </c>
      <c r="E85" s="80">
        <f>E86+E88+E87</f>
        <v>1347830.55</v>
      </c>
      <c r="F85" s="81" t="s">
        <v>217</v>
      </c>
      <c r="G85" s="81">
        <f t="shared" si="6"/>
        <v>97.75188453499864</v>
      </c>
      <c r="H85" s="63"/>
      <c r="I85" s="76"/>
      <c r="J85" s="76"/>
      <c r="K85" s="76"/>
      <c r="L85" s="7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76"/>
      <c r="AQ85" s="76"/>
      <c r="AR85" s="76"/>
      <c r="AS85" s="76"/>
      <c r="AT85" s="76"/>
      <c r="AU85" s="76"/>
      <c r="AV85" s="76"/>
      <c r="AW85" s="76"/>
      <c r="AX85" s="76"/>
      <c r="AY85" s="76"/>
      <c r="AZ85" s="76"/>
      <c r="BA85" s="76"/>
      <c r="BB85" s="76"/>
      <c r="BC85" s="76"/>
      <c r="BD85" s="76"/>
      <c r="BE85" s="76"/>
      <c r="BF85" s="76"/>
      <c r="BG85" s="76"/>
      <c r="BH85" s="76"/>
      <c r="BI85" s="76"/>
      <c r="BJ85" s="76"/>
      <c r="BK85" s="76"/>
      <c r="BL85" s="76"/>
      <c r="BM85" s="76"/>
      <c r="BN85" s="76"/>
      <c r="BO85" s="76"/>
      <c r="BP85" s="76"/>
      <c r="BQ85" s="76"/>
      <c r="BR85" s="76"/>
      <c r="BS85" s="76"/>
      <c r="BT85" s="76"/>
      <c r="BU85" s="76"/>
      <c r="BV85" s="76"/>
      <c r="BW85" s="76"/>
      <c r="BX85" s="76"/>
      <c r="BY85" s="76"/>
      <c r="BZ85" s="76"/>
      <c r="CA85" s="76"/>
      <c r="CB85" s="76"/>
      <c r="CC85" s="76"/>
      <c r="CD85" s="76"/>
      <c r="CE85" s="76"/>
      <c r="CF85" s="76"/>
      <c r="CG85" s="76"/>
      <c r="CH85" s="76"/>
      <c r="CI85" s="76"/>
      <c r="CJ85" s="76"/>
      <c r="CK85" s="76"/>
      <c r="CL85" s="76"/>
      <c r="CM85" s="76"/>
      <c r="CN85" s="76"/>
      <c r="CO85" s="76"/>
      <c r="CP85" s="76"/>
      <c r="CQ85" s="76"/>
      <c r="CR85" s="76"/>
      <c r="CS85" s="76"/>
      <c r="CT85" s="76"/>
      <c r="CU85" s="76"/>
      <c r="CV85" s="76"/>
      <c r="CW85" s="76"/>
      <c r="CX85" s="76"/>
      <c r="CY85" s="76"/>
      <c r="CZ85" s="76"/>
      <c r="DA85" s="76"/>
      <c r="DB85" s="76"/>
      <c r="DC85" s="76"/>
      <c r="DD85" s="76"/>
      <c r="DE85" s="76"/>
      <c r="DF85" s="76"/>
      <c r="DG85" s="76"/>
      <c r="DH85" s="76"/>
      <c r="DI85" s="76"/>
      <c r="DJ85" s="76"/>
      <c r="DK85" s="76"/>
      <c r="DL85" s="76"/>
      <c r="DM85" s="76"/>
      <c r="DN85" s="76"/>
      <c r="DO85" s="76"/>
      <c r="DP85" s="76"/>
      <c r="DQ85" s="76"/>
      <c r="DR85" s="76"/>
      <c r="DS85" s="76"/>
      <c r="DT85" s="76"/>
      <c r="DU85" s="76"/>
      <c r="DV85" s="76"/>
      <c r="DW85" s="76"/>
      <c r="DX85" s="76"/>
      <c r="DY85" s="76"/>
      <c r="DZ85" s="76"/>
      <c r="EA85" s="76"/>
      <c r="EB85" s="76"/>
      <c r="EC85" s="76"/>
      <c r="ED85" s="76"/>
      <c r="EE85" s="76"/>
      <c r="EF85" s="76"/>
      <c r="EG85" s="76"/>
      <c r="EH85" s="76"/>
      <c r="EI85" s="76"/>
      <c r="EJ85" s="76"/>
      <c r="EK85" s="76"/>
      <c r="EL85" s="76"/>
      <c r="EM85" s="76"/>
      <c r="EN85" s="76"/>
      <c r="EO85" s="76"/>
      <c r="EP85" s="76"/>
      <c r="EQ85" s="76"/>
      <c r="ER85" s="76"/>
      <c r="ES85" s="76"/>
      <c r="ET85" s="76"/>
      <c r="EU85" s="76"/>
      <c r="EV85" s="76"/>
      <c r="EW85" s="76"/>
      <c r="EX85" s="76"/>
      <c r="EY85" s="76"/>
      <c r="EZ85" s="76"/>
      <c r="FA85" s="76"/>
      <c r="FB85" s="76"/>
      <c r="FC85" s="76"/>
      <c r="FD85" s="76"/>
      <c r="FE85" s="76"/>
      <c r="FF85" s="76"/>
      <c r="FG85" s="76"/>
      <c r="FH85" s="76"/>
      <c r="FI85" s="76"/>
      <c r="FJ85" s="76"/>
      <c r="FK85" s="76"/>
      <c r="FL85" s="76"/>
      <c r="FM85" s="76"/>
      <c r="FN85" s="76"/>
      <c r="FO85" s="76"/>
      <c r="FP85" s="76"/>
      <c r="FQ85" s="76"/>
      <c r="FR85" s="76"/>
      <c r="FS85" s="76"/>
      <c r="FT85" s="76"/>
      <c r="FU85" s="76"/>
      <c r="FV85" s="76"/>
      <c r="FW85" s="76"/>
      <c r="FX85" s="76"/>
      <c r="FY85" s="76"/>
      <c r="FZ85" s="76"/>
      <c r="GA85" s="76"/>
      <c r="GB85" s="76"/>
      <c r="GC85" s="76"/>
      <c r="GD85" s="76"/>
      <c r="GE85" s="76"/>
      <c r="GF85" s="76"/>
      <c r="GG85" s="76"/>
      <c r="GH85" s="76"/>
      <c r="GI85" s="76"/>
      <c r="GJ85" s="76"/>
      <c r="GK85" s="76"/>
      <c r="GL85" s="76"/>
      <c r="GM85" s="76"/>
      <c r="GN85" s="76"/>
      <c r="GO85" s="76"/>
      <c r="GP85" s="76"/>
      <c r="GQ85" s="76"/>
      <c r="GR85" s="76"/>
      <c r="GS85" s="76"/>
      <c r="GT85" s="76"/>
      <c r="GU85" s="76"/>
      <c r="GV85" s="76"/>
      <c r="GW85" s="76"/>
      <c r="GX85" s="76"/>
      <c r="GY85" s="76"/>
      <c r="GZ85" s="76"/>
      <c r="HA85" s="76"/>
      <c r="HB85" s="76"/>
      <c r="HC85" s="76"/>
      <c r="HD85" s="76"/>
      <c r="HE85" s="76"/>
      <c r="HF85" s="76"/>
      <c r="HG85" s="76"/>
      <c r="HH85" s="76"/>
      <c r="HI85" s="76"/>
      <c r="HJ85" s="76"/>
      <c r="HK85" s="76"/>
      <c r="HL85" s="76"/>
      <c r="HM85" s="76"/>
      <c r="HN85" s="76"/>
      <c r="HO85" s="76"/>
      <c r="HP85" s="76"/>
      <c r="HQ85" s="76"/>
      <c r="HR85" s="76"/>
      <c r="HS85" s="76"/>
      <c r="HT85" s="76"/>
      <c r="HU85" s="76"/>
      <c r="HV85" s="76"/>
      <c r="HW85" s="76"/>
      <c r="HX85" s="76"/>
      <c r="HY85" s="76"/>
      <c r="HZ85" s="76"/>
      <c r="IA85" s="76"/>
      <c r="IB85" s="76"/>
      <c r="IC85" s="76"/>
      <c r="ID85" s="76"/>
      <c r="IE85" s="76"/>
      <c r="IF85" s="76"/>
      <c r="IG85" s="76"/>
      <c r="IH85" s="76"/>
      <c r="II85" s="76"/>
      <c r="IJ85" s="76"/>
      <c r="IK85" s="76"/>
      <c r="IL85" s="76"/>
    </row>
    <row r="86" spans="1:246" s="77" customFormat="1" ht="24" customHeight="1">
      <c r="A86" s="103">
        <v>250102</v>
      </c>
      <c r="B86" s="87" t="s">
        <v>119</v>
      </c>
      <c r="C86" s="85">
        <v>50000</v>
      </c>
      <c r="D86" s="105">
        <v>13773.2</v>
      </c>
      <c r="E86" s="80">
        <v>0</v>
      </c>
      <c r="F86" s="86"/>
      <c r="G86" s="86">
        <f>SUM(E86/D86*100)</f>
        <v>0</v>
      </c>
      <c r="H86" s="63"/>
      <c r="I86" s="76"/>
      <c r="J86" s="76"/>
      <c r="K86" s="76"/>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6"/>
      <c r="AQ86" s="76"/>
      <c r="AR86" s="76"/>
      <c r="AS86" s="76"/>
      <c r="AT86" s="76"/>
      <c r="AU86" s="76"/>
      <c r="AV86" s="76"/>
      <c r="AW86" s="76"/>
      <c r="AX86" s="76"/>
      <c r="AY86" s="76"/>
      <c r="AZ86" s="76"/>
      <c r="BA86" s="76"/>
      <c r="BB86" s="76"/>
      <c r="BC86" s="76"/>
      <c r="BD86" s="76"/>
      <c r="BE86" s="76"/>
      <c r="BF86" s="76"/>
      <c r="BG86" s="76"/>
      <c r="BH86" s="76"/>
      <c r="BI86" s="76"/>
      <c r="BJ86" s="76"/>
      <c r="BK86" s="76"/>
      <c r="BL86" s="76"/>
      <c r="BM86" s="76"/>
      <c r="BN86" s="76"/>
      <c r="BO86" s="76"/>
      <c r="BP86" s="76"/>
      <c r="BQ86" s="76"/>
      <c r="BR86" s="76"/>
      <c r="BS86" s="76"/>
      <c r="BT86" s="76"/>
      <c r="BU86" s="76"/>
      <c r="BV86" s="76"/>
      <c r="BW86" s="76"/>
      <c r="BX86" s="76"/>
      <c r="BY86" s="76"/>
      <c r="BZ86" s="76"/>
      <c r="CA86" s="76"/>
      <c r="CB86" s="76"/>
      <c r="CC86" s="76"/>
      <c r="CD86" s="76"/>
      <c r="CE86" s="76"/>
      <c r="CF86" s="76"/>
      <c r="CG86" s="76"/>
      <c r="CH86" s="76"/>
      <c r="CI86" s="76"/>
      <c r="CJ86" s="76"/>
      <c r="CK86" s="76"/>
      <c r="CL86" s="76"/>
      <c r="CM86" s="76"/>
      <c r="CN86" s="76"/>
      <c r="CO86" s="76"/>
      <c r="CP86" s="76"/>
      <c r="CQ86" s="76"/>
      <c r="CR86" s="76"/>
      <c r="CS86" s="76"/>
      <c r="CT86" s="76"/>
      <c r="CU86" s="76"/>
      <c r="CV86" s="76"/>
      <c r="CW86" s="76"/>
      <c r="CX86" s="76"/>
      <c r="CY86" s="76"/>
      <c r="CZ86" s="76"/>
      <c r="DA86" s="76"/>
      <c r="DB86" s="76"/>
      <c r="DC86" s="76"/>
      <c r="DD86" s="76"/>
      <c r="DE86" s="76"/>
      <c r="DF86" s="76"/>
      <c r="DG86" s="76"/>
      <c r="DH86" s="76"/>
      <c r="DI86" s="76"/>
      <c r="DJ86" s="76"/>
      <c r="DK86" s="76"/>
      <c r="DL86" s="76"/>
      <c r="DM86" s="76"/>
      <c r="DN86" s="76"/>
      <c r="DO86" s="76"/>
      <c r="DP86" s="76"/>
      <c r="DQ86" s="76"/>
      <c r="DR86" s="76"/>
      <c r="DS86" s="76"/>
      <c r="DT86" s="76"/>
      <c r="DU86" s="76"/>
      <c r="DV86" s="76"/>
      <c r="DW86" s="76"/>
      <c r="DX86" s="76"/>
      <c r="DY86" s="76"/>
      <c r="DZ86" s="76"/>
      <c r="EA86" s="76"/>
      <c r="EB86" s="76"/>
      <c r="EC86" s="76"/>
      <c r="ED86" s="76"/>
      <c r="EE86" s="76"/>
      <c r="EF86" s="76"/>
      <c r="EG86" s="76"/>
      <c r="EH86" s="76"/>
      <c r="EI86" s="76"/>
      <c r="EJ86" s="76"/>
      <c r="EK86" s="76"/>
      <c r="EL86" s="76"/>
      <c r="EM86" s="76"/>
      <c r="EN86" s="76"/>
      <c r="EO86" s="76"/>
      <c r="EP86" s="76"/>
      <c r="EQ86" s="76"/>
      <c r="ER86" s="76"/>
      <c r="ES86" s="76"/>
      <c r="ET86" s="76"/>
      <c r="EU86" s="76"/>
      <c r="EV86" s="76"/>
      <c r="EW86" s="76"/>
      <c r="EX86" s="76"/>
      <c r="EY86" s="76"/>
      <c r="EZ86" s="76"/>
      <c r="FA86" s="76"/>
      <c r="FB86" s="76"/>
      <c r="FC86" s="76"/>
      <c r="FD86" s="76"/>
      <c r="FE86" s="76"/>
      <c r="FF86" s="76"/>
      <c r="FG86" s="76"/>
      <c r="FH86" s="76"/>
      <c r="FI86" s="76"/>
      <c r="FJ86" s="76"/>
      <c r="FK86" s="76"/>
      <c r="FL86" s="76"/>
      <c r="FM86" s="76"/>
      <c r="FN86" s="76"/>
      <c r="FO86" s="76"/>
      <c r="FP86" s="76"/>
      <c r="FQ86" s="76"/>
      <c r="FR86" s="76"/>
      <c r="FS86" s="76"/>
      <c r="FT86" s="76"/>
      <c r="FU86" s="76"/>
      <c r="FV86" s="76"/>
      <c r="FW86" s="76"/>
      <c r="FX86" s="76"/>
      <c r="FY86" s="76"/>
      <c r="FZ86" s="76"/>
      <c r="GA86" s="76"/>
      <c r="GB86" s="76"/>
      <c r="GC86" s="76"/>
      <c r="GD86" s="76"/>
      <c r="GE86" s="76"/>
      <c r="GF86" s="76"/>
      <c r="GG86" s="76"/>
      <c r="GH86" s="76"/>
      <c r="GI86" s="76"/>
      <c r="GJ86" s="76"/>
      <c r="GK86" s="76"/>
      <c r="GL86" s="76"/>
      <c r="GM86" s="76"/>
      <c r="GN86" s="76"/>
      <c r="GO86" s="76"/>
      <c r="GP86" s="76"/>
      <c r="GQ86" s="76"/>
      <c r="GR86" s="76"/>
      <c r="GS86" s="76"/>
      <c r="GT86" s="76"/>
      <c r="GU86" s="76"/>
      <c r="GV86" s="76"/>
      <c r="GW86" s="76"/>
      <c r="GX86" s="76"/>
      <c r="GY86" s="76"/>
      <c r="GZ86" s="76"/>
      <c r="HA86" s="76"/>
      <c r="HB86" s="76"/>
      <c r="HC86" s="76"/>
      <c r="HD86" s="76"/>
      <c r="HE86" s="76"/>
      <c r="HF86" s="76"/>
      <c r="HG86" s="76"/>
      <c r="HH86" s="76"/>
      <c r="HI86" s="76"/>
      <c r="HJ86" s="76"/>
      <c r="HK86" s="76"/>
      <c r="HL86" s="76"/>
      <c r="HM86" s="76"/>
      <c r="HN86" s="76"/>
      <c r="HO86" s="76"/>
      <c r="HP86" s="76"/>
      <c r="HQ86" s="76"/>
      <c r="HR86" s="76"/>
      <c r="HS86" s="76"/>
      <c r="HT86" s="76"/>
      <c r="HU86" s="76"/>
      <c r="HV86" s="76"/>
      <c r="HW86" s="76"/>
      <c r="HX86" s="76"/>
      <c r="HY86" s="76"/>
      <c r="HZ86" s="76"/>
      <c r="IA86" s="76"/>
      <c r="IB86" s="76"/>
      <c r="IC86" s="76"/>
      <c r="ID86" s="76"/>
      <c r="IE86" s="76"/>
      <c r="IF86" s="76"/>
      <c r="IG86" s="76"/>
      <c r="IH86" s="76"/>
      <c r="II86" s="76"/>
      <c r="IJ86" s="76"/>
      <c r="IK86" s="76"/>
      <c r="IL86" s="76"/>
    </row>
    <row r="87" spans="1:246" s="77" customFormat="1" ht="24" customHeight="1">
      <c r="A87" s="103">
        <v>250203</v>
      </c>
      <c r="B87" s="87" t="s">
        <v>218</v>
      </c>
      <c r="C87" s="85"/>
      <c r="D87" s="105">
        <v>1262055</v>
      </c>
      <c r="E87" s="80">
        <v>1251216.06</v>
      </c>
      <c r="F87" s="86"/>
      <c r="G87" s="86">
        <f>SUM(E87/D87*100)</f>
        <v>99.14116738177022</v>
      </c>
      <c r="H87" s="63"/>
      <c r="I87" s="76"/>
      <c r="J87" s="76"/>
      <c r="K87" s="76"/>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6"/>
      <c r="AS87" s="76"/>
      <c r="AT87" s="76"/>
      <c r="AU87" s="76"/>
      <c r="AV87" s="76"/>
      <c r="AW87" s="76"/>
      <c r="AX87" s="76"/>
      <c r="AY87" s="76"/>
      <c r="AZ87" s="76"/>
      <c r="BA87" s="76"/>
      <c r="BB87" s="76"/>
      <c r="BC87" s="76"/>
      <c r="BD87" s="76"/>
      <c r="BE87" s="76"/>
      <c r="BF87" s="76"/>
      <c r="BG87" s="76"/>
      <c r="BH87" s="76"/>
      <c r="BI87" s="76"/>
      <c r="BJ87" s="76"/>
      <c r="BK87" s="76"/>
      <c r="BL87" s="76"/>
      <c r="BM87" s="76"/>
      <c r="BN87" s="76"/>
      <c r="BO87" s="76"/>
      <c r="BP87" s="76"/>
      <c r="BQ87" s="76"/>
      <c r="BR87" s="76"/>
      <c r="BS87" s="76"/>
      <c r="BT87" s="76"/>
      <c r="BU87" s="76"/>
      <c r="BV87" s="76"/>
      <c r="BW87" s="76"/>
      <c r="BX87" s="76"/>
      <c r="BY87" s="76"/>
      <c r="BZ87" s="76"/>
      <c r="CA87" s="76"/>
      <c r="CB87" s="76"/>
      <c r="CC87" s="76"/>
      <c r="CD87" s="76"/>
      <c r="CE87" s="76"/>
      <c r="CF87" s="76"/>
      <c r="CG87" s="76"/>
      <c r="CH87" s="76"/>
      <c r="CI87" s="76"/>
      <c r="CJ87" s="76"/>
      <c r="CK87" s="76"/>
      <c r="CL87" s="76"/>
      <c r="CM87" s="76"/>
      <c r="CN87" s="76"/>
      <c r="CO87" s="76"/>
      <c r="CP87" s="76"/>
      <c r="CQ87" s="76"/>
      <c r="CR87" s="76"/>
      <c r="CS87" s="76"/>
      <c r="CT87" s="76"/>
      <c r="CU87" s="76"/>
      <c r="CV87" s="76"/>
      <c r="CW87" s="76"/>
      <c r="CX87" s="76"/>
      <c r="CY87" s="76"/>
      <c r="CZ87" s="76"/>
      <c r="DA87" s="76"/>
      <c r="DB87" s="76"/>
      <c r="DC87" s="76"/>
      <c r="DD87" s="76"/>
      <c r="DE87" s="76"/>
      <c r="DF87" s="76"/>
      <c r="DG87" s="76"/>
      <c r="DH87" s="76"/>
      <c r="DI87" s="76"/>
      <c r="DJ87" s="76"/>
      <c r="DK87" s="76"/>
      <c r="DL87" s="76"/>
      <c r="DM87" s="76"/>
      <c r="DN87" s="76"/>
      <c r="DO87" s="76"/>
      <c r="DP87" s="76"/>
      <c r="DQ87" s="76"/>
      <c r="DR87" s="76"/>
      <c r="DS87" s="76"/>
      <c r="DT87" s="76"/>
      <c r="DU87" s="76"/>
      <c r="DV87" s="76"/>
      <c r="DW87" s="76"/>
      <c r="DX87" s="76"/>
      <c r="DY87" s="76"/>
      <c r="DZ87" s="76"/>
      <c r="EA87" s="76"/>
      <c r="EB87" s="76"/>
      <c r="EC87" s="76"/>
      <c r="ED87" s="76"/>
      <c r="EE87" s="76"/>
      <c r="EF87" s="76"/>
      <c r="EG87" s="76"/>
      <c r="EH87" s="76"/>
      <c r="EI87" s="76"/>
      <c r="EJ87" s="76"/>
      <c r="EK87" s="76"/>
      <c r="EL87" s="76"/>
      <c r="EM87" s="76"/>
      <c r="EN87" s="76"/>
      <c r="EO87" s="76"/>
      <c r="EP87" s="76"/>
      <c r="EQ87" s="76"/>
      <c r="ER87" s="76"/>
      <c r="ES87" s="76"/>
      <c r="ET87" s="76"/>
      <c r="EU87" s="76"/>
      <c r="EV87" s="76"/>
      <c r="EW87" s="76"/>
      <c r="EX87" s="76"/>
      <c r="EY87" s="76"/>
      <c r="EZ87" s="76"/>
      <c r="FA87" s="76"/>
      <c r="FB87" s="76"/>
      <c r="FC87" s="76"/>
      <c r="FD87" s="76"/>
      <c r="FE87" s="76"/>
      <c r="FF87" s="76"/>
      <c r="FG87" s="76"/>
      <c r="FH87" s="76"/>
      <c r="FI87" s="76"/>
      <c r="FJ87" s="76"/>
      <c r="FK87" s="76"/>
      <c r="FL87" s="76"/>
      <c r="FM87" s="76"/>
      <c r="FN87" s="76"/>
      <c r="FO87" s="76"/>
      <c r="FP87" s="76"/>
      <c r="FQ87" s="76"/>
      <c r="FR87" s="76"/>
      <c r="FS87" s="76"/>
      <c r="FT87" s="76"/>
      <c r="FU87" s="76"/>
      <c r="FV87" s="76"/>
      <c r="FW87" s="76"/>
      <c r="FX87" s="76"/>
      <c r="FY87" s="76"/>
      <c r="FZ87" s="76"/>
      <c r="GA87" s="76"/>
      <c r="GB87" s="76"/>
      <c r="GC87" s="76"/>
      <c r="GD87" s="76"/>
      <c r="GE87" s="76"/>
      <c r="GF87" s="76"/>
      <c r="GG87" s="76"/>
      <c r="GH87" s="76"/>
      <c r="GI87" s="76"/>
      <c r="GJ87" s="76"/>
      <c r="GK87" s="76"/>
      <c r="GL87" s="76"/>
      <c r="GM87" s="76"/>
      <c r="GN87" s="76"/>
      <c r="GO87" s="76"/>
      <c r="GP87" s="76"/>
      <c r="GQ87" s="76"/>
      <c r="GR87" s="76"/>
      <c r="GS87" s="76"/>
      <c r="GT87" s="76"/>
      <c r="GU87" s="76"/>
      <c r="GV87" s="76"/>
      <c r="GW87" s="76"/>
      <c r="GX87" s="76"/>
      <c r="GY87" s="76"/>
      <c r="GZ87" s="76"/>
      <c r="HA87" s="76"/>
      <c r="HB87" s="76"/>
      <c r="HC87" s="76"/>
      <c r="HD87" s="76"/>
      <c r="HE87" s="76"/>
      <c r="HF87" s="76"/>
      <c r="HG87" s="76"/>
      <c r="HH87" s="76"/>
      <c r="HI87" s="76"/>
      <c r="HJ87" s="76"/>
      <c r="HK87" s="76"/>
      <c r="HL87" s="76"/>
      <c r="HM87" s="76"/>
      <c r="HN87" s="76"/>
      <c r="HO87" s="76"/>
      <c r="HP87" s="76"/>
      <c r="HQ87" s="76"/>
      <c r="HR87" s="76"/>
      <c r="HS87" s="76"/>
      <c r="HT87" s="76"/>
      <c r="HU87" s="76"/>
      <c r="HV87" s="76"/>
      <c r="HW87" s="76"/>
      <c r="HX87" s="76"/>
      <c r="HY87" s="76"/>
      <c r="HZ87" s="76"/>
      <c r="IA87" s="76"/>
      <c r="IB87" s="76"/>
      <c r="IC87" s="76"/>
      <c r="ID87" s="76"/>
      <c r="IE87" s="76"/>
      <c r="IF87" s="76"/>
      <c r="IG87" s="76"/>
      <c r="IH87" s="76"/>
      <c r="II87" s="76"/>
      <c r="IJ87" s="76"/>
      <c r="IK87" s="76"/>
      <c r="IL87" s="76"/>
    </row>
    <row r="88" spans="1:7" ht="24.75" customHeight="1">
      <c r="A88" s="103">
        <v>250404</v>
      </c>
      <c r="B88" s="87" t="s">
        <v>120</v>
      </c>
      <c r="C88" s="85">
        <v>95000</v>
      </c>
      <c r="D88" s="85">
        <v>103000</v>
      </c>
      <c r="E88" s="85">
        <v>96614.49</v>
      </c>
      <c r="F88" s="86">
        <f>SUM(E88/C88*100)</f>
        <v>101.69946315789473</v>
      </c>
      <c r="G88" s="86">
        <f t="shared" si="6"/>
        <v>93.80047572815535</v>
      </c>
    </row>
    <row r="89" spans="1:7" ht="27" customHeight="1">
      <c r="A89" s="78" t="s">
        <v>161</v>
      </c>
      <c r="B89" s="79" t="s">
        <v>121</v>
      </c>
      <c r="C89" s="80">
        <f>SUM(C4,C5,C14,C19,C61,C68,C71,C77,C83,C85,C58,C79,C75,C81)</f>
        <v>191341456</v>
      </c>
      <c r="D89" s="80">
        <f>SUM(D4,D5,D14,D19,D61,D68,D71,D77,D83,D85,D58,D79,D75,D81)</f>
        <v>230928942.4</v>
      </c>
      <c r="E89" s="80">
        <f>SUM(E4,E5,E14,E19,E61,E68,E71,E77,E83,E85,E58,E79,E75,E81)</f>
        <v>229407364.22000003</v>
      </c>
      <c r="F89" s="81">
        <f t="shared" si="4"/>
        <v>119.8942294136196</v>
      </c>
      <c r="G89" s="81">
        <f t="shared" si="6"/>
        <v>99.34110546552265</v>
      </c>
    </row>
    <row r="90" spans="1:246" s="77" customFormat="1" ht="27" customHeight="1">
      <c r="A90" s="103">
        <v>250315</v>
      </c>
      <c r="B90" s="87" t="s">
        <v>196</v>
      </c>
      <c r="C90" s="85">
        <v>0</v>
      </c>
      <c r="D90" s="85">
        <v>825786</v>
      </c>
      <c r="E90" s="85">
        <v>825786</v>
      </c>
      <c r="F90" s="86"/>
      <c r="G90" s="86">
        <f t="shared" si="6"/>
        <v>100</v>
      </c>
      <c r="H90" s="63"/>
      <c r="I90" s="76"/>
      <c r="J90" s="76"/>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76"/>
      <c r="BA90" s="76"/>
      <c r="BB90" s="76"/>
      <c r="BC90" s="76"/>
      <c r="BD90" s="76"/>
      <c r="BE90" s="76"/>
      <c r="BF90" s="76"/>
      <c r="BG90" s="76"/>
      <c r="BH90" s="76"/>
      <c r="BI90" s="76"/>
      <c r="BJ90" s="76"/>
      <c r="BK90" s="76"/>
      <c r="BL90" s="76"/>
      <c r="BM90" s="76"/>
      <c r="BN90" s="76"/>
      <c r="BO90" s="76"/>
      <c r="BP90" s="76"/>
      <c r="BQ90" s="76"/>
      <c r="BR90" s="76"/>
      <c r="BS90" s="76"/>
      <c r="BT90" s="76"/>
      <c r="BU90" s="76"/>
      <c r="BV90" s="76"/>
      <c r="BW90" s="76"/>
      <c r="BX90" s="76"/>
      <c r="BY90" s="76"/>
      <c r="BZ90" s="76"/>
      <c r="CA90" s="76"/>
      <c r="CB90" s="76"/>
      <c r="CC90" s="76"/>
      <c r="CD90" s="76"/>
      <c r="CE90" s="76"/>
      <c r="CF90" s="76"/>
      <c r="CG90" s="76"/>
      <c r="CH90" s="76"/>
      <c r="CI90" s="76"/>
      <c r="CJ90" s="76"/>
      <c r="CK90" s="76"/>
      <c r="CL90" s="76"/>
      <c r="CM90" s="76"/>
      <c r="CN90" s="76"/>
      <c r="CO90" s="76"/>
      <c r="CP90" s="76"/>
      <c r="CQ90" s="76"/>
      <c r="CR90" s="76"/>
      <c r="CS90" s="76"/>
      <c r="CT90" s="76"/>
      <c r="CU90" s="76"/>
      <c r="CV90" s="76"/>
      <c r="CW90" s="76"/>
      <c r="CX90" s="76"/>
      <c r="CY90" s="76"/>
      <c r="CZ90" s="76"/>
      <c r="DA90" s="76"/>
      <c r="DB90" s="76"/>
      <c r="DC90" s="76"/>
      <c r="DD90" s="76"/>
      <c r="DE90" s="76"/>
      <c r="DF90" s="76"/>
      <c r="DG90" s="76"/>
      <c r="DH90" s="76"/>
      <c r="DI90" s="76"/>
      <c r="DJ90" s="76"/>
      <c r="DK90" s="76"/>
      <c r="DL90" s="76"/>
      <c r="DM90" s="76"/>
      <c r="DN90" s="76"/>
      <c r="DO90" s="76"/>
      <c r="DP90" s="76"/>
      <c r="DQ90" s="76"/>
      <c r="DR90" s="76"/>
      <c r="DS90" s="76"/>
      <c r="DT90" s="76"/>
      <c r="DU90" s="76"/>
      <c r="DV90" s="76"/>
      <c r="DW90" s="76"/>
      <c r="DX90" s="76"/>
      <c r="DY90" s="76"/>
      <c r="DZ90" s="76"/>
      <c r="EA90" s="76"/>
      <c r="EB90" s="76"/>
      <c r="EC90" s="76"/>
      <c r="ED90" s="76"/>
      <c r="EE90" s="76"/>
      <c r="EF90" s="76"/>
      <c r="EG90" s="76"/>
      <c r="EH90" s="76"/>
      <c r="EI90" s="76"/>
      <c r="EJ90" s="76"/>
      <c r="EK90" s="76"/>
      <c r="EL90" s="76"/>
      <c r="EM90" s="76"/>
      <c r="EN90" s="76"/>
      <c r="EO90" s="76"/>
      <c r="EP90" s="76"/>
      <c r="EQ90" s="76"/>
      <c r="ER90" s="76"/>
      <c r="ES90" s="76"/>
      <c r="ET90" s="76"/>
      <c r="EU90" s="76"/>
      <c r="EV90" s="76"/>
      <c r="EW90" s="76"/>
      <c r="EX90" s="76"/>
      <c r="EY90" s="76"/>
      <c r="EZ90" s="76"/>
      <c r="FA90" s="76"/>
      <c r="FB90" s="76"/>
      <c r="FC90" s="76"/>
      <c r="FD90" s="76"/>
      <c r="FE90" s="76"/>
      <c r="FF90" s="76"/>
      <c r="FG90" s="76"/>
      <c r="FH90" s="76"/>
      <c r="FI90" s="76"/>
      <c r="FJ90" s="76"/>
      <c r="FK90" s="76"/>
      <c r="FL90" s="76"/>
      <c r="FM90" s="76"/>
      <c r="FN90" s="76"/>
      <c r="FO90" s="76"/>
      <c r="FP90" s="76"/>
      <c r="FQ90" s="76"/>
      <c r="FR90" s="76"/>
      <c r="FS90" s="76"/>
      <c r="FT90" s="76"/>
      <c r="FU90" s="76"/>
      <c r="FV90" s="76"/>
      <c r="FW90" s="76"/>
      <c r="FX90" s="76"/>
      <c r="FY90" s="76"/>
      <c r="FZ90" s="76"/>
      <c r="GA90" s="76"/>
      <c r="GB90" s="76"/>
      <c r="GC90" s="76"/>
      <c r="GD90" s="76"/>
      <c r="GE90" s="76"/>
      <c r="GF90" s="76"/>
      <c r="GG90" s="76"/>
      <c r="GH90" s="76"/>
      <c r="GI90" s="76"/>
      <c r="GJ90" s="76"/>
      <c r="GK90" s="76"/>
      <c r="GL90" s="76"/>
      <c r="GM90" s="76"/>
      <c r="GN90" s="76"/>
      <c r="GO90" s="76"/>
      <c r="GP90" s="76"/>
      <c r="GQ90" s="76"/>
      <c r="GR90" s="76"/>
      <c r="GS90" s="76"/>
      <c r="GT90" s="76"/>
      <c r="GU90" s="76"/>
      <c r="GV90" s="76"/>
      <c r="GW90" s="76"/>
      <c r="GX90" s="76"/>
      <c r="GY90" s="76"/>
      <c r="GZ90" s="76"/>
      <c r="HA90" s="76"/>
      <c r="HB90" s="76"/>
      <c r="HC90" s="76"/>
      <c r="HD90" s="76"/>
      <c r="HE90" s="76"/>
      <c r="HF90" s="76"/>
      <c r="HG90" s="76"/>
      <c r="HH90" s="76"/>
      <c r="HI90" s="76"/>
      <c r="HJ90" s="76"/>
      <c r="HK90" s="76"/>
      <c r="HL90" s="76"/>
      <c r="HM90" s="76"/>
      <c r="HN90" s="76"/>
      <c r="HO90" s="76"/>
      <c r="HP90" s="76"/>
      <c r="HQ90" s="76"/>
      <c r="HR90" s="76"/>
      <c r="HS90" s="76"/>
      <c r="HT90" s="76"/>
      <c r="HU90" s="76"/>
      <c r="HV90" s="76"/>
      <c r="HW90" s="76"/>
      <c r="HX90" s="76"/>
      <c r="HY90" s="76"/>
      <c r="HZ90" s="76"/>
      <c r="IA90" s="76"/>
      <c r="IB90" s="76"/>
      <c r="IC90" s="76"/>
      <c r="ID90" s="76"/>
      <c r="IE90" s="76"/>
      <c r="IF90" s="76"/>
      <c r="IG90" s="76"/>
      <c r="IH90" s="76"/>
      <c r="II90" s="76"/>
      <c r="IJ90" s="76"/>
      <c r="IK90" s="76"/>
      <c r="IL90" s="76"/>
    </row>
    <row r="91" spans="1:246" s="77" customFormat="1" ht="23.25" customHeight="1">
      <c r="A91" s="103">
        <v>250380</v>
      </c>
      <c r="B91" s="87" t="s">
        <v>156</v>
      </c>
      <c r="C91" s="85">
        <v>11242904</v>
      </c>
      <c r="D91" s="85">
        <v>11776121.8</v>
      </c>
      <c r="E91" s="85">
        <v>11607446.97</v>
      </c>
      <c r="F91" s="81">
        <f t="shared" si="4"/>
        <v>103.24242713448413</v>
      </c>
      <c r="G91" s="86">
        <f t="shared" si="6"/>
        <v>98.56765382640658</v>
      </c>
      <c r="H91" s="63"/>
      <c r="I91" s="76"/>
      <c r="J91" s="76"/>
      <c r="K91" s="76"/>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c r="BN91" s="76"/>
      <c r="BO91" s="76"/>
      <c r="BP91" s="76"/>
      <c r="BQ91" s="76"/>
      <c r="BR91" s="76"/>
      <c r="BS91" s="76"/>
      <c r="BT91" s="76"/>
      <c r="BU91" s="76"/>
      <c r="BV91" s="76"/>
      <c r="BW91" s="76"/>
      <c r="BX91" s="76"/>
      <c r="BY91" s="76"/>
      <c r="BZ91" s="76"/>
      <c r="CA91" s="76"/>
      <c r="CB91" s="76"/>
      <c r="CC91" s="76"/>
      <c r="CD91" s="76"/>
      <c r="CE91" s="76"/>
      <c r="CF91" s="76"/>
      <c r="CG91" s="76"/>
      <c r="CH91" s="76"/>
      <c r="CI91" s="76"/>
      <c r="CJ91" s="76"/>
      <c r="CK91" s="76"/>
      <c r="CL91" s="76"/>
      <c r="CM91" s="76"/>
      <c r="CN91" s="76"/>
      <c r="CO91" s="76"/>
      <c r="CP91" s="76"/>
      <c r="CQ91" s="76"/>
      <c r="CR91" s="76"/>
      <c r="CS91" s="76"/>
      <c r="CT91" s="76"/>
      <c r="CU91" s="76"/>
      <c r="CV91" s="76"/>
      <c r="CW91" s="76"/>
      <c r="CX91" s="76"/>
      <c r="CY91" s="76"/>
      <c r="CZ91" s="76"/>
      <c r="DA91" s="76"/>
      <c r="DB91" s="76"/>
      <c r="DC91" s="76"/>
      <c r="DD91" s="76"/>
      <c r="DE91" s="76"/>
      <c r="DF91" s="76"/>
      <c r="DG91" s="76"/>
      <c r="DH91" s="76"/>
      <c r="DI91" s="76"/>
      <c r="DJ91" s="76"/>
      <c r="DK91" s="76"/>
      <c r="DL91" s="76"/>
      <c r="DM91" s="76"/>
      <c r="DN91" s="76"/>
      <c r="DO91" s="76"/>
      <c r="DP91" s="76"/>
      <c r="DQ91" s="76"/>
      <c r="DR91" s="76"/>
      <c r="DS91" s="76"/>
      <c r="DT91" s="76"/>
      <c r="DU91" s="76"/>
      <c r="DV91" s="76"/>
      <c r="DW91" s="76"/>
      <c r="DX91" s="76"/>
      <c r="DY91" s="76"/>
      <c r="DZ91" s="76"/>
      <c r="EA91" s="76"/>
      <c r="EB91" s="76"/>
      <c r="EC91" s="76"/>
      <c r="ED91" s="76"/>
      <c r="EE91" s="76"/>
      <c r="EF91" s="76"/>
      <c r="EG91" s="76"/>
      <c r="EH91" s="76"/>
      <c r="EI91" s="76"/>
      <c r="EJ91" s="76"/>
      <c r="EK91" s="76"/>
      <c r="EL91" s="76"/>
      <c r="EM91" s="76"/>
      <c r="EN91" s="76"/>
      <c r="EO91" s="76"/>
      <c r="EP91" s="76"/>
      <c r="EQ91" s="76"/>
      <c r="ER91" s="76"/>
      <c r="ES91" s="76"/>
      <c r="ET91" s="76"/>
      <c r="EU91" s="76"/>
      <c r="EV91" s="76"/>
      <c r="EW91" s="76"/>
      <c r="EX91" s="76"/>
      <c r="EY91" s="76"/>
      <c r="EZ91" s="76"/>
      <c r="FA91" s="76"/>
      <c r="FB91" s="76"/>
      <c r="FC91" s="76"/>
      <c r="FD91" s="76"/>
      <c r="FE91" s="76"/>
      <c r="FF91" s="76"/>
      <c r="FG91" s="76"/>
      <c r="FH91" s="76"/>
      <c r="FI91" s="76"/>
      <c r="FJ91" s="76"/>
      <c r="FK91" s="76"/>
      <c r="FL91" s="76"/>
      <c r="FM91" s="76"/>
      <c r="FN91" s="76"/>
      <c r="FO91" s="76"/>
      <c r="FP91" s="76"/>
      <c r="FQ91" s="76"/>
      <c r="FR91" s="76"/>
      <c r="FS91" s="76"/>
      <c r="FT91" s="76"/>
      <c r="FU91" s="76"/>
      <c r="FV91" s="76"/>
      <c r="FW91" s="76"/>
      <c r="FX91" s="76"/>
      <c r="FY91" s="76"/>
      <c r="FZ91" s="76"/>
      <c r="GA91" s="76"/>
      <c r="GB91" s="76"/>
      <c r="GC91" s="76"/>
      <c r="GD91" s="76"/>
      <c r="GE91" s="76"/>
      <c r="GF91" s="76"/>
      <c r="GG91" s="76"/>
      <c r="GH91" s="76"/>
      <c r="GI91" s="76"/>
      <c r="GJ91" s="76"/>
      <c r="GK91" s="76"/>
      <c r="GL91" s="76"/>
      <c r="GM91" s="76"/>
      <c r="GN91" s="76"/>
      <c r="GO91" s="76"/>
      <c r="GP91" s="76"/>
      <c r="GQ91" s="76"/>
      <c r="GR91" s="76"/>
      <c r="GS91" s="76"/>
      <c r="GT91" s="76"/>
      <c r="GU91" s="76"/>
      <c r="GV91" s="76"/>
      <c r="GW91" s="76"/>
      <c r="GX91" s="76"/>
      <c r="GY91" s="76"/>
      <c r="GZ91" s="76"/>
      <c r="HA91" s="76"/>
      <c r="HB91" s="76"/>
      <c r="HC91" s="76"/>
      <c r="HD91" s="76"/>
      <c r="HE91" s="76"/>
      <c r="HF91" s="76"/>
      <c r="HG91" s="76"/>
      <c r="HH91" s="76"/>
      <c r="HI91" s="76"/>
      <c r="HJ91" s="76"/>
      <c r="HK91" s="76"/>
      <c r="HL91" s="76"/>
      <c r="HM91" s="76"/>
      <c r="HN91" s="76"/>
      <c r="HO91" s="76"/>
      <c r="HP91" s="76"/>
      <c r="HQ91" s="76"/>
      <c r="HR91" s="76"/>
      <c r="HS91" s="76"/>
      <c r="HT91" s="76"/>
      <c r="HU91" s="76"/>
      <c r="HV91" s="76"/>
      <c r="HW91" s="76"/>
      <c r="HX91" s="76"/>
      <c r="HY91" s="76"/>
      <c r="HZ91" s="76"/>
      <c r="IA91" s="76"/>
      <c r="IB91" s="76"/>
      <c r="IC91" s="76"/>
      <c r="ID91" s="76"/>
      <c r="IE91" s="76"/>
      <c r="IF91" s="76"/>
      <c r="IG91" s="76"/>
      <c r="IH91" s="76"/>
      <c r="II91" s="76"/>
      <c r="IJ91" s="76"/>
      <c r="IK91" s="76"/>
      <c r="IL91" s="76"/>
    </row>
    <row r="92" spans="1:246" s="77" customFormat="1" ht="23.25" customHeight="1">
      <c r="A92" s="103">
        <v>250388</v>
      </c>
      <c r="B92" s="87" t="s">
        <v>219</v>
      </c>
      <c r="C92" s="85"/>
      <c r="D92" s="85">
        <v>1899545</v>
      </c>
      <c r="E92" s="85">
        <v>1881144</v>
      </c>
      <c r="F92" s="86"/>
      <c r="G92" s="86">
        <f t="shared" si="6"/>
        <v>99.03129433627527</v>
      </c>
      <c r="H92" s="63"/>
      <c r="I92" s="76"/>
      <c r="J92" s="76"/>
      <c r="K92" s="76"/>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76"/>
      <c r="BA92" s="76"/>
      <c r="BB92" s="76"/>
      <c r="BC92" s="76"/>
      <c r="BD92" s="76"/>
      <c r="BE92" s="76"/>
      <c r="BF92" s="76"/>
      <c r="BG92" s="76"/>
      <c r="BH92" s="76"/>
      <c r="BI92" s="76"/>
      <c r="BJ92" s="76"/>
      <c r="BK92" s="76"/>
      <c r="BL92" s="76"/>
      <c r="BM92" s="76"/>
      <c r="BN92" s="76"/>
      <c r="BO92" s="76"/>
      <c r="BP92" s="76"/>
      <c r="BQ92" s="76"/>
      <c r="BR92" s="76"/>
      <c r="BS92" s="76"/>
      <c r="BT92" s="76"/>
      <c r="BU92" s="76"/>
      <c r="BV92" s="76"/>
      <c r="BW92" s="76"/>
      <c r="BX92" s="76"/>
      <c r="BY92" s="76"/>
      <c r="BZ92" s="76"/>
      <c r="CA92" s="76"/>
      <c r="CB92" s="76"/>
      <c r="CC92" s="76"/>
      <c r="CD92" s="76"/>
      <c r="CE92" s="76"/>
      <c r="CF92" s="76"/>
      <c r="CG92" s="76"/>
      <c r="CH92" s="76"/>
      <c r="CI92" s="76"/>
      <c r="CJ92" s="76"/>
      <c r="CK92" s="76"/>
      <c r="CL92" s="76"/>
      <c r="CM92" s="76"/>
      <c r="CN92" s="76"/>
      <c r="CO92" s="76"/>
      <c r="CP92" s="76"/>
      <c r="CQ92" s="76"/>
      <c r="CR92" s="76"/>
      <c r="CS92" s="76"/>
      <c r="CT92" s="76"/>
      <c r="CU92" s="76"/>
      <c r="CV92" s="76"/>
      <c r="CW92" s="76"/>
      <c r="CX92" s="76"/>
      <c r="CY92" s="76"/>
      <c r="CZ92" s="76"/>
      <c r="DA92" s="76"/>
      <c r="DB92" s="76"/>
      <c r="DC92" s="76"/>
      <c r="DD92" s="76"/>
      <c r="DE92" s="76"/>
      <c r="DF92" s="76"/>
      <c r="DG92" s="76"/>
      <c r="DH92" s="76"/>
      <c r="DI92" s="76"/>
      <c r="DJ92" s="76"/>
      <c r="DK92" s="76"/>
      <c r="DL92" s="76"/>
      <c r="DM92" s="76"/>
      <c r="DN92" s="76"/>
      <c r="DO92" s="76"/>
      <c r="DP92" s="76"/>
      <c r="DQ92" s="76"/>
      <c r="DR92" s="76"/>
      <c r="DS92" s="76"/>
      <c r="DT92" s="76"/>
      <c r="DU92" s="76"/>
      <c r="DV92" s="76"/>
      <c r="DW92" s="76"/>
      <c r="DX92" s="76"/>
      <c r="DY92" s="76"/>
      <c r="DZ92" s="76"/>
      <c r="EA92" s="76"/>
      <c r="EB92" s="76"/>
      <c r="EC92" s="76"/>
      <c r="ED92" s="76"/>
      <c r="EE92" s="76"/>
      <c r="EF92" s="76"/>
      <c r="EG92" s="76"/>
      <c r="EH92" s="76"/>
      <c r="EI92" s="76"/>
      <c r="EJ92" s="76"/>
      <c r="EK92" s="76"/>
      <c r="EL92" s="76"/>
      <c r="EM92" s="76"/>
      <c r="EN92" s="76"/>
      <c r="EO92" s="76"/>
      <c r="EP92" s="76"/>
      <c r="EQ92" s="76"/>
      <c r="ER92" s="76"/>
      <c r="ES92" s="76"/>
      <c r="ET92" s="76"/>
      <c r="EU92" s="76"/>
      <c r="EV92" s="76"/>
      <c r="EW92" s="76"/>
      <c r="EX92" s="76"/>
      <c r="EY92" s="76"/>
      <c r="EZ92" s="76"/>
      <c r="FA92" s="76"/>
      <c r="FB92" s="76"/>
      <c r="FC92" s="76"/>
      <c r="FD92" s="76"/>
      <c r="FE92" s="76"/>
      <c r="FF92" s="76"/>
      <c r="FG92" s="76"/>
      <c r="FH92" s="76"/>
      <c r="FI92" s="76"/>
      <c r="FJ92" s="76"/>
      <c r="FK92" s="76"/>
      <c r="FL92" s="76"/>
      <c r="FM92" s="76"/>
      <c r="FN92" s="76"/>
      <c r="FO92" s="76"/>
      <c r="FP92" s="76"/>
      <c r="FQ92" s="76"/>
      <c r="FR92" s="76"/>
      <c r="FS92" s="76"/>
      <c r="FT92" s="76"/>
      <c r="FU92" s="76"/>
      <c r="FV92" s="76"/>
      <c r="FW92" s="76"/>
      <c r="FX92" s="76"/>
      <c r="FY92" s="76"/>
      <c r="FZ92" s="76"/>
      <c r="GA92" s="76"/>
      <c r="GB92" s="76"/>
      <c r="GC92" s="76"/>
      <c r="GD92" s="76"/>
      <c r="GE92" s="76"/>
      <c r="GF92" s="76"/>
      <c r="GG92" s="76"/>
      <c r="GH92" s="76"/>
      <c r="GI92" s="76"/>
      <c r="GJ92" s="76"/>
      <c r="GK92" s="76"/>
      <c r="GL92" s="76"/>
      <c r="GM92" s="76"/>
      <c r="GN92" s="76"/>
      <c r="GO92" s="76"/>
      <c r="GP92" s="76"/>
      <c r="GQ92" s="76"/>
      <c r="GR92" s="76"/>
      <c r="GS92" s="76"/>
      <c r="GT92" s="76"/>
      <c r="GU92" s="76"/>
      <c r="GV92" s="76"/>
      <c r="GW92" s="76"/>
      <c r="GX92" s="76"/>
      <c r="GY92" s="76"/>
      <c r="GZ92" s="76"/>
      <c r="HA92" s="76"/>
      <c r="HB92" s="76"/>
      <c r="HC92" s="76"/>
      <c r="HD92" s="76"/>
      <c r="HE92" s="76"/>
      <c r="HF92" s="76"/>
      <c r="HG92" s="76"/>
      <c r="HH92" s="76"/>
      <c r="HI92" s="76"/>
      <c r="HJ92" s="76"/>
      <c r="HK92" s="76"/>
      <c r="HL92" s="76"/>
      <c r="HM92" s="76"/>
      <c r="HN92" s="76"/>
      <c r="HO92" s="76"/>
      <c r="HP92" s="76"/>
      <c r="HQ92" s="76"/>
      <c r="HR92" s="76"/>
      <c r="HS92" s="76"/>
      <c r="HT92" s="76"/>
      <c r="HU92" s="76"/>
      <c r="HV92" s="76"/>
      <c r="HW92" s="76"/>
      <c r="HX92" s="76"/>
      <c r="HY92" s="76"/>
      <c r="HZ92" s="76"/>
      <c r="IA92" s="76"/>
      <c r="IB92" s="76"/>
      <c r="IC92" s="76"/>
      <c r="ID92" s="76"/>
      <c r="IE92" s="76"/>
      <c r="IF92" s="76"/>
      <c r="IG92" s="76"/>
      <c r="IH92" s="76"/>
      <c r="II92" s="76"/>
      <c r="IJ92" s="76"/>
      <c r="IK92" s="76"/>
      <c r="IL92" s="76"/>
    </row>
    <row r="93" spans="1:7" ht="24.75" customHeight="1">
      <c r="A93" s="102">
        <v>900203</v>
      </c>
      <c r="B93" s="79" t="s">
        <v>122</v>
      </c>
      <c r="C93" s="80">
        <f>SUM(C89:C92)</f>
        <v>202584360</v>
      </c>
      <c r="D93" s="80">
        <f>SUM(D89:D92)</f>
        <v>245430395.20000002</v>
      </c>
      <c r="E93" s="80">
        <f>SUM(E89:E92)</f>
        <v>243721741.19000003</v>
      </c>
      <c r="F93" s="81">
        <f t="shared" si="4"/>
        <v>120.30629669042567</v>
      </c>
      <c r="G93" s="81">
        <f t="shared" si="6"/>
        <v>99.30381320186214</v>
      </c>
    </row>
    <row r="94" spans="1:246" s="77" customFormat="1" ht="27.75" customHeight="1">
      <c r="A94" s="102"/>
      <c r="B94" s="79" t="s">
        <v>123</v>
      </c>
      <c r="C94" s="80">
        <f>C95</f>
        <v>100000</v>
      </c>
      <c r="D94" s="80">
        <f>D95</f>
        <v>100000</v>
      </c>
      <c r="E94" s="80">
        <f>E95</f>
        <v>100000</v>
      </c>
      <c r="F94" s="81">
        <f>SUM(E94/C94*100)</f>
        <v>100</v>
      </c>
      <c r="G94" s="81">
        <f t="shared" si="6"/>
        <v>100</v>
      </c>
      <c r="H94" s="104"/>
      <c r="I94" s="76"/>
      <c r="J94" s="76"/>
      <c r="K94" s="76"/>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76"/>
      <c r="BA94" s="76"/>
      <c r="BB94" s="76"/>
      <c r="BC94" s="76"/>
      <c r="BD94" s="76"/>
      <c r="BE94" s="76"/>
      <c r="BF94" s="76"/>
      <c r="BG94" s="76"/>
      <c r="BH94" s="76"/>
      <c r="BI94" s="76"/>
      <c r="BJ94" s="76"/>
      <c r="BK94" s="76"/>
      <c r="BL94" s="76"/>
      <c r="BM94" s="76"/>
      <c r="BN94" s="76"/>
      <c r="BO94" s="76"/>
      <c r="BP94" s="76"/>
      <c r="BQ94" s="76"/>
      <c r="BR94" s="76"/>
      <c r="BS94" s="76"/>
      <c r="BT94" s="76"/>
      <c r="BU94" s="76"/>
      <c r="BV94" s="76"/>
      <c r="BW94" s="76"/>
      <c r="BX94" s="76"/>
      <c r="BY94" s="76"/>
      <c r="BZ94" s="76"/>
      <c r="CA94" s="76"/>
      <c r="CB94" s="76"/>
      <c r="CC94" s="76"/>
      <c r="CD94" s="76"/>
      <c r="CE94" s="76"/>
      <c r="CF94" s="76"/>
      <c r="CG94" s="76"/>
      <c r="CH94" s="76"/>
      <c r="CI94" s="76"/>
      <c r="CJ94" s="76"/>
      <c r="CK94" s="76"/>
      <c r="CL94" s="76"/>
      <c r="CM94" s="76"/>
      <c r="CN94" s="76"/>
      <c r="CO94" s="76"/>
      <c r="CP94" s="76"/>
      <c r="CQ94" s="76"/>
      <c r="CR94" s="76"/>
      <c r="CS94" s="76"/>
      <c r="CT94" s="76"/>
      <c r="CU94" s="76"/>
      <c r="CV94" s="76"/>
      <c r="CW94" s="76"/>
      <c r="CX94" s="76"/>
      <c r="CY94" s="76"/>
      <c r="CZ94" s="76"/>
      <c r="DA94" s="76"/>
      <c r="DB94" s="76"/>
      <c r="DC94" s="76"/>
      <c r="DD94" s="76"/>
      <c r="DE94" s="76"/>
      <c r="DF94" s="76"/>
      <c r="DG94" s="76"/>
      <c r="DH94" s="76"/>
      <c r="DI94" s="76"/>
      <c r="DJ94" s="76"/>
      <c r="DK94" s="76"/>
      <c r="DL94" s="76"/>
      <c r="DM94" s="76"/>
      <c r="DN94" s="76"/>
      <c r="DO94" s="76"/>
      <c r="DP94" s="76"/>
      <c r="DQ94" s="76"/>
      <c r="DR94" s="76"/>
      <c r="DS94" s="76"/>
      <c r="DT94" s="76"/>
      <c r="DU94" s="76"/>
      <c r="DV94" s="76"/>
      <c r="DW94" s="76"/>
      <c r="DX94" s="76"/>
      <c r="DY94" s="76"/>
      <c r="DZ94" s="76"/>
      <c r="EA94" s="76"/>
      <c r="EB94" s="76"/>
      <c r="EC94" s="76"/>
      <c r="ED94" s="76"/>
      <c r="EE94" s="76"/>
      <c r="EF94" s="76"/>
      <c r="EG94" s="76"/>
      <c r="EH94" s="76"/>
      <c r="EI94" s="76"/>
      <c r="EJ94" s="76"/>
      <c r="EK94" s="76"/>
      <c r="EL94" s="76"/>
      <c r="EM94" s="76"/>
      <c r="EN94" s="76"/>
      <c r="EO94" s="76"/>
      <c r="EP94" s="76"/>
      <c r="EQ94" s="76"/>
      <c r="ER94" s="76"/>
      <c r="ES94" s="76"/>
      <c r="ET94" s="76"/>
      <c r="EU94" s="76"/>
      <c r="EV94" s="76"/>
      <c r="EW94" s="76"/>
      <c r="EX94" s="76"/>
      <c r="EY94" s="76"/>
      <c r="EZ94" s="76"/>
      <c r="FA94" s="76"/>
      <c r="FB94" s="76"/>
      <c r="FC94" s="76"/>
      <c r="FD94" s="76"/>
      <c r="FE94" s="76"/>
      <c r="FF94" s="76"/>
      <c r="FG94" s="76"/>
      <c r="FH94" s="76"/>
      <c r="FI94" s="76"/>
      <c r="FJ94" s="76"/>
      <c r="FK94" s="76"/>
      <c r="FL94" s="76"/>
      <c r="FM94" s="76"/>
      <c r="FN94" s="76"/>
      <c r="FO94" s="76"/>
      <c r="FP94" s="76"/>
      <c r="FQ94" s="76"/>
      <c r="FR94" s="76"/>
      <c r="FS94" s="76"/>
      <c r="FT94" s="76"/>
      <c r="FU94" s="76"/>
      <c r="FV94" s="76"/>
      <c r="FW94" s="76"/>
      <c r="FX94" s="76"/>
      <c r="FY94" s="76"/>
      <c r="FZ94" s="76"/>
      <c r="GA94" s="76"/>
      <c r="GB94" s="76"/>
      <c r="GC94" s="76"/>
      <c r="GD94" s="76"/>
      <c r="GE94" s="76"/>
      <c r="GF94" s="76"/>
      <c r="GG94" s="76"/>
      <c r="GH94" s="76"/>
      <c r="GI94" s="76"/>
      <c r="GJ94" s="76"/>
      <c r="GK94" s="76"/>
      <c r="GL94" s="76"/>
      <c r="GM94" s="76"/>
      <c r="GN94" s="76"/>
      <c r="GO94" s="76"/>
      <c r="GP94" s="76"/>
      <c r="GQ94" s="76"/>
      <c r="GR94" s="76"/>
      <c r="GS94" s="76"/>
      <c r="GT94" s="76"/>
      <c r="GU94" s="76"/>
      <c r="GV94" s="76"/>
      <c r="GW94" s="76"/>
      <c r="GX94" s="76"/>
      <c r="GY94" s="76"/>
      <c r="GZ94" s="76"/>
      <c r="HA94" s="76"/>
      <c r="HB94" s="76"/>
      <c r="HC94" s="76"/>
      <c r="HD94" s="76"/>
      <c r="HE94" s="76"/>
      <c r="HF94" s="76"/>
      <c r="HG94" s="76"/>
      <c r="HH94" s="76"/>
      <c r="HI94" s="76"/>
      <c r="HJ94" s="76"/>
      <c r="HK94" s="76"/>
      <c r="HL94" s="76"/>
      <c r="HM94" s="76"/>
      <c r="HN94" s="76"/>
      <c r="HO94" s="76"/>
      <c r="HP94" s="76"/>
      <c r="HQ94" s="76"/>
      <c r="HR94" s="76"/>
      <c r="HS94" s="76"/>
      <c r="HT94" s="76"/>
      <c r="HU94" s="76"/>
      <c r="HV94" s="76"/>
      <c r="HW94" s="76"/>
      <c r="HX94" s="76"/>
      <c r="HY94" s="76"/>
      <c r="HZ94" s="76"/>
      <c r="IA94" s="76"/>
      <c r="IB94" s="76"/>
      <c r="IC94" s="76"/>
      <c r="ID94" s="76"/>
      <c r="IE94" s="76"/>
      <c r="IF94" s="76"/>
      <c r="IG94" s="76"/>
      <c r="IH94" s="76"/>
      <c r="II94" s="76"/>
      <c r="IJ94" s="76"/>
      <c r="IK94" s="76"/>
      <c r="IL94" s="76"/>
    </row>
    <row r="95" spans="1:7" ht="25.5" customHeight="1">
      <c r="A95" s="106">
        <v>250911</v>
      </c>
      <c r="B95" s="107" t="s">
        <v>124</v>
      </c>
      <c r="C95" s="90">
        <v>100000</v>
      </c>
      <c r="D95" s="90">
        <v>100000</v>
      </c>
      <c r="E95" s="90">
        <v>100000</v>
      </c>
      <c r="F95" s="86">
        <f>SUM(E95/C95*100)</f>
        <v>100</v>
      </c>
      <c r="G95" s="86">
        <f t="shared" si="6"/>
        <v>100</v>
      </c>
    </row>
    <row r="96" spans="1:7" ht="25.5" customHeight="1">
      <c r="A96" s="135" t="s">
        <v>1</v>
      </c>
      <c r="B96" s="136"/>
      <c r="C96" s="136"/>
      <c r="D96" s="136"/>
      <c r="E96" s="136"/>
      <c r="F96" s="136"/>
      <c r="G96" s="137"/>
    </row>
    <row r="97" spans="1:7" ht="24" customHeight="1">
      <c r="A97" s="71" t="s">
        <v>125</v>
      </c>
      <c r="B97" s="72" t="s">
        <v>126</v>
      </c>
      <c r="C97" s="108">
        <v>35600</v>
      </c>
      <c r="D97" s="108">
        <v>35600</v>
      </c>
      <c r="E97" s="108">
        <v>40084.83</v>
      </c>
      <c r="F97" s="81">
        <f>SUM(E97/C97*100)</f>
        <v>112.5978370786517</v>
      </c>
      <c r="G97" s="81">
        <f>SUM(E97/D97*100)</f>
        <v>112.5978370786517</v>
      </c>
    </row>
    <row r="98" spans="1:7" ht="25.5" customHeight="1">
      <c r="A98" s="78" t="s">
        <v>5</v>
      </c>
      <c r="B98" s="79" t="s">
        <v>6</v>
      </c>
      <c r="C98" s="80">
        <f>C99</f>
        <v>897200</v>
      </c>
      <c r="D98" s="80">
        <f>D99</f>
        <v>3172960</v>
      </c>
      <c r="E98" s="80">
        <f>E99</f>
        <v>3645768.84</v>
      </c>
      <c r="F98" s="81" t="s">
        <v>217</v>
      </c>
      <c r="G98" s="81">
        <f>SUM(E98/D98*100)</f>
        <v>114.90119131662549</v>
      </c>
    </row>
    <row r="99" spans="1:7" ht="24" customHeight="1">
      <c r="A99" s="82" t="s">
        <v>7</v>
      </c>
      <c r="B99" s="87" t="s">
        <v>127</v>
      </c>
      <c r="C99" s="85">
        <v>897200</v>
      </c>
      <c r="D99" s="85">
        <v>3172960</v>
      </c>
      <c r="E99" s="85">
        <v>3645768.84</v>
      </c>
      <c r="F99" s="86" t="s">
        <v>217</v>
      </c>
      <c r="G99" s="86">
        <f t="shared" si="6"/>
        <v>114.90119131662549</v>
      </c>
    </row>
    <row r="100" spans="1:7" ht="24" customHeight="1">
      <c r="A100" s="78" t="s">
        <v>16</v>
      </c>
      <c r="B100" s="79" t="s">
        <v>128</v>
      </c>
      <c r="C100" s="80">
        <f>C101+C102</f>
        <v>1626490</v>
      </c>
      <c r="D100" s="80">
        <f>D101+D102</f>
        <v>2653254.86</v>
      </c>
      <c r="E100" s="80">
        <f>E101+E102</f>
        <v>3502687.94</v>
      </c>
      <c r="F100" s="81" t="s">
        <v>217</v>
      </c>
      <c r="G100" s="81">
        <f t="shared" si="6"/>
        <v>132.01475639622498</v>
      </c>
    </row>
    <row r="101" spans="1:7" ht="24" customHeight="1">
      <c r="A101" s="82" t="s">
        <v>18</v>
      </c>
      <c r="B101" s="87" t="s">
        <v>19</v>
      </c>
      <c r="C101" s="85">
        <v>1507800</v>
      </c>
      <c r="D101" s="85">
        <v>2034800</v>
      </c>
      <c r="E101" s="85">
        <v>2999506.78</v>
      </c>
      <c r="F101" s="86">
        <f>SUM(E101/C101*100)</f>
        <v>198.93266878896407</v>
      </c>
      <c r="G101" s="86">
        <f t="shared" si="6"/>
        <v>147.41039807352072</v>
      </c>
    </row>
    <row r="102" spans="1:7" ht="24" customHeight="1">
      <c r="A102" s="82" t="s">
        <v>189</v>
      </c>
      <c r="B102" s="87" t="s">
        <v>195</v>
      </c>
      <c r="C102" s="85">
        <v>118690</v>
      </c>
      <c r="D102" s="85">
        <v>618454.86</v>
      </c>
      <c r="E102" s="85">
        <v>503181.16</v>
      </c>
      <c r="F102" s="86" t="s">
        <v>217</v>
      </c>
      <c r="G102" s="86">
        <f t="shared" si="6"/>
        <v>81.36101638848791</v>
      </c>
    </row>
    <row r="103" spans="1:7" ht="24" customHeight="1">
      <c r="A103" s="78" t="s">
        <v>24</v>
      </c>
      <c r="B103" s="79" t="s">
        <v>129</v>
      </c>
      <c r="C103" s="80">
        <f>C104</f>
        <v>288000</v>
      </c>
      <c r="D103" s="80">
        <f>D104</f>
        <v>288000</v>
      </c>
      <c r="E103" s="80">
        <f>E104</f>
        <v>409447.15</v>
      </c>
      <c r="F103" s="81">
        <f>SUM(E103/C103*100)</f>
        <v>142.16914930555555</v>
      </c>
      <c r="G103" s="81">
        <f t="shared" si="6"/>
        <v>142.16914930555555</v>
      </c>
    </row>
    <row r="104" spans="1:7" ht="24" customHeight="1">
      <c r="A104" s="82" t="s">
        <v>90</v>
      </c>
      <c r="B104" s="87" t="s">
        <v>130</v>
      </c>
      <c r="C104" s="85">
        <v>288000</v>
      </c>
      <c r="D104" s="85">
        <v>288000</v>
      </c>
      <c r="E104" s="85">
        <v>409447.15</v>
      </c>
      <c r="F104" s="86">
        <f>SUM(E104/C104*100)</f>
        <v>142.16914930555555</v>
      </c>
      <c r="G104" s="86">
        <f t="shared" si="6"/>
        <v>142.16914930555555</v>
      </c>
    </row>
    <row r="105" spans="1:7" ht="24" customHeight="1">
      <c r="A105" s="78" t="s">
        <v>131</v>
      </c>
      <c r="B105" s="79" t="s">
        <v>132</v>
      </c>
      <c r="C105" s="80">
        <f>SUM(C106:C108)</f>
        <v>52880</v>
      </c>
      <c r="D105" s="80">
        <f>SUM(D106:D108)</f>
        <v>137480</v>
      </c>
      <c r="E105" s="80">
        <f>SUM(E106:E108)</f>
        <v>183647.12</v>
      </c>
      <c r="F105" s="81" t="s">
        <v>217</v>
      </c>
      <c r="G105" s="86">
        <f t="shared" si="6"/>
        <v>133.5809717777131</v>
      </c>
    </row>
    <row r="106" spans="1:7" ht="24" customHeight="1">
      <c r="A106" s="82" t="s">
        <v>133</v>
      </c>
      <c r="B106" s="87" t="s">
        <v>102</v>
      </c>
      <c r="C106" s="85"/>
      <c r="D106" s="85"/>
      <c r="E106" s="85">
        <v>6198</v>
      </c>
      <c r="F106" s="86"/>
      <c r="G106" s="86"/>
    </row>
    <row r="107" spans="1:7" ht="24" customHeight="1">
      <c r="A107" s="82" t="s">
        <v>134</v>
      </c>
      <c r="B107" s="87" t="s">
        <v>104</v>
      </c>
      <c r="C107" s="85">
        <v>10450</v>
      </c>
      <c r="D107" s="85">
        <v>95050</v>
      </c>
      <c r="E107" s="85">
        <v>95888.98</v>
      </c>
      <c r="F107" s="86" t="s">
        <v>217</v>
      </c>
      <c r="G107" s="86">
        <f t="shared" si="6"/>
        <v>100.88267227774854</v>
      </c>
    </row>
    <row r="108" spans="1:7" ht="24" customHeight="1">
      <c r="A108" s="82" t="s">
        <v>135</v>
      </c>
      <c r="B108" s="87" t="s">
        <v>105</v>
      </c>
      <c r="C108" s="85">
        <v>42430</v>
      </c>
      <c r="D108" s="85">
        <v>42430</v>
      </c>
      <c r="E108" s="85">
        <v>81560.14</v>
      </c>
      <c r="F108" s="86">
        <f>SUM(E108/C108*100)</f>
        <v>192.2228140466651</v>
      </c>
      <c r="G108" s="86">
        <f t="shared" si="6"/>
        <v>192.2228140466651</v>
      </c>
    </row>
    <row r="109" spans="1:7" ht="24" customHeight="1">
      <c r="A109" s="102">
        <v>120000</v>
      </c>
      <c r="B109" s="79" t="s">
        <v>107</v>
      </c>
      <c r="C109" s="109">
        <f>C110</f>
        <v>0</v>
      </c>
      <c r="D109" s="109">
        <f>D110</f>
        <v>9500</v>
      </c>
      <c r="E109" s="109">
        <f>E110</f>
        <v>9500</v>
      </c>
      <c r="F109" s="109">
        <v>0</v>
      </c>
      <c r="G109" s="109">
        <f>G110</f>
        <v>100</v>
      </c>
    </row>
    <row r="110" spans="1:7" ht="24" customHeight="1">
      <c r="A110" s="103">
        <v>120300</v>
      </c>
      <c r="B110" s="87" t="s">
        <v>109</v>
      </c>
      <c r="C110" s="90"/>
      <c r="D110" s="90">
        <v>9500</v>
      </c>
      <c r="E110" s="90">
        <v>9500</v>
      </c>
      <c r="F110" s="86">
        <v>0</v>
      </c>
      <c r="G110" s="86">
        <f aca="true" t="shared" si="7" ref="G110:G119">SUM(E110/D110*100)</f>
        <v>100</v>
      </c>
    </row>
    <row r="111" spans="1:7" ht="21" customHeight="1">
      <c r="A111" s="110" t="s">
        <v>136</v>
      </c>
      <c r="B111" s="111" t="s">
        <v>137</v>
      </c>
      <c r="C111" s="109">
        <f>C112+C113</f>
        <v>25000</v>
      </c>
      <c r="D111" s="109">
        <f>D112+D113</f>
        <v>2585083</v>
      </c>
      <c r="E111" s="109">
        <f>E112+E113</f>
        <v>2366008.0300000003</v>
      </c>
      <c r="F111" s="81" t="s">
        <v>217</v>
      </c>
      <c r="G111" s="86">
        <f t="shared" si="7"/>
        <v>91.52541833279629</v>
      </c>
    </row>
    <row r="112" spans="1:7" ht="24" customHeight="1">
      <c r="A112" s="82" t="s">
        <v>138</v>
      </c>
      <c r="B112" s="87" t="s">
        <v>139</v>
      </c>
      <c r="C112" s="85">
        <v>25000</v>
      </c>
      <c r="D112" s="85">
        <v>1262083</v>
      </c>
      <c r="E112" s="85">
        <v>1121413.03</v>
      </c>
      <c r="F112" s="86" t="s">
        <v>217</v>
      </c>
      <c r="G112" s="86">
        <f t="shared" si="7"/>
        <v>88.85414271486107</v>
      </c>
    </row>
    <row r="113" spans="1:7" ht="24" customHeight="1">
      <c r="A113" s="82" t="s">
        <v>221</v>
      </c>
      <c r="B113" s="87" t="s">
        <v>220</v>
      </c>
      <c r="C113" s="85"/>
      <c r="D113" s="85">
        <v>1323000</v>
      </c>
      <c r="E113" s="85">
        <v>1244595</v>
      </c>
      <c r="F113" s="86"/>
      <c r="G113" s="86">
        <f t="shared" si="7"/>
        <v>94.07369614512471</v>
      </c>
    </row>
    <row r="114" spans="1:246" s="77" customFormat="1" ht="24" customHeight="1">
      <c r="A114" s="78" t="s">
        <v>222</v>
      </c>
      <c r="B114" s="79" t="s">
        <v>223</v>
      </c>
      <c r="C114" s="80"/>
      <c r="D114" s="80">
        <f>D115</f>
        <v>44000</v>
      </c>
      <c r="E114" s="80">
        <f>E115</f>
        <v>43974</v>
      </c>
      <c r="F114" s="86">
        <v>0</v>
      </c>
      <c r="G114" s="86">
        <f t="shared" si="7"/>
        <v>99.94090909090909</v>
      </c>
      <c r="H114" s="104"/>
      <c r="I114" s="76"/>
      <c r="J114" s="76"/>
      <c r="K114" s="76"/>
      <c r="L114" s="76"/>
      <c r="M114" s="76"/>
      <c r="N114" s="76"/>
      <c r="O114" s="76"/>
      <c r="P114" s="76"/>
      <c r="Q114" s="76"/>
      <c r="R114" s="76"/>
      <c r="S114" s="76"/>
      <c r="T114" s="76"/>
      <c r="U114" s="76"/>
      <c r="V114" s="76"/>
      <c r="W114" s="76"/>
      <c r="X114" s="76"/>
      <c r="Y114" s="76"/>
      <c r="Z114" s="76"/>
      <c r="AA114" s="76"/>
      <c r="AB114" s="76"/>
      <c r="AC114" s="76"/>
      <c r="AD114" s="76"/>
      <c r="AE114" s="76"/>
      <c r="AF114" s="76"/>
      <c r="AG114" s="76"/>
      <c r="AH114" s="76"/>
      <c r="AI114" s="76"/>
      <c r="AJ114" s="76"/>
      <c r="AK114" s="76"/>
      <c r="AL114" s="76"/>
      <c r="AM114" s="76"/>
      <c r="AN114" s="76"/>
      <c r="AO114" s="76"/>
      <c r="AP114" s="76"/>
      <c r="AQ114" s="76"/>
      <c r="AR114" s="76"/>
      <c r="AS114" s="76"/>
      <c r="AT114" s="76"/>
      <c r="AU114" s="76"/>
      <c r="AV114" s="76"/>
      <c r="AW114" s="76"/>
      <c r="AX114" s="76"/>
      <c r="AY114" s="76"/>
      <c r="AZ114" s="76"/>
      <c r="BA114" s="76"/>
      <c r="BB114" s="76"/>
      <c r="BC114" s="76"/>
      <c r="BD114" s="76"/>
      <c r="BE114" s="76"/>
      <c r="BF114" s="76"/>
      <c r="BG114" s="76"/>
      <c r="BH114" s="76"/>
      <c r="BI114" s="76"/>
      <c r="BJ114" s="76"/>
      <c r="BK114" s="76"/>
      <c r="BL114" s="76"/>
      <c r="BM114" s="76"/>
      <c r="BN114" s="76"/>
      <c r="BO114" s="76"/>
      <c r="BP114" s="76"/>
      <c r="BQ114" s="76"/>
      <c r="BR114" s="76"/>
      <c r="BS114" s="76"/>
      <c r="BT114" s="76"/>
      <c r="BU114" s="76"/>
      <c r="BV114" s="76"/>
      <c r="BW114" s="76"/>
      <c r="BX114" s="76"/>
      <c r="BY114" s="76"/>
      <c r="BZ114" s="76"/>
      <c r="CA114" s="76"/>
      <c r="CB114" s="76"/>
      <c r="CC114" s="76"/>
      <c r="CD114" s="76"/>
      <c r="CE114" s="76"/>
      <c r="CF114" s="76"/>
      <c r="CG114" s="76"/>
      <c r="CH114" s="76"/>
      <c r="CI114" s="76"/>
      <c r="CJ114" s="76"/>
      <c r="CK114" s="76"/>
      <c r="CL114" s="76"/>
      <c r="CM114" s="76"/>
      <c r="CN114" s="76"/>
      <c r="CO114" s="76"/>
      <c r="CP114" s="76"/>
      <c r="CQ114" s="76"/>
      <c r="CR114" s="76"/>
      <c r="CS114" s="76"/>
      <c r="CT114" s="76"/>
      <c r="CU114" s="76"/>
      <c r="CV114" s="76"/>
      <c r="CW114" s="76"/>
      <c r="CX114" s="76"/>
      <c r="CY114" s="76"/>
      <c r="CZ114" s="76"/>
      <c r="DA114" s="76"/>
      <c r="DB114" s="76"/>
      <c r="DC114" s="76"/>
      <c r="DD114" s="76"/>
      <c r="DE114" s="76"/>
      <c r="DF114" s="76"/>
      <c r="DG114" s="76"/>
      <c r="DH114" s="76"/>
      <c r="DI114" s="76"/>
      <c r="DJ114" s="76"/>
      <c r="DK114" s="76"/>
      <c r="DL114" s="76"/>
      <c r="DM114" s="76"/>
      <c r="DN114" s="76"/>
      <c r="DO114" s="76"/>
      <c r="DP114" s="76"/>
      <c r="DQ114" s="76"/>
      <c r="DR114" s="76"/>
      <c r="DS114" s="76"/>
      <c r="DT114" s="76"/>
      <c r="DU114" s="76"/>
      <c r="DV114" s="76"/>
      <c r="DW114" s="76"/>
      <c r="DX114" s="76"/>
      <c r="DY114" s="76"/>
      <c r="DZ114" s="76"/>
      <c r="EA114" s="76"/>
      <c r="EB114" s="76"/>
      <c r="EC114" s="76"/>
      <c r="ED114" s="76"/>
      <c r="EE114" s="76"/>
      <c r="EF114" s="76"/>
      <c r="EG114" s="76"/>
      <c r="EH114" s="76"/>
      <c r="EI114" s="76"/>
      <c r="EJ114" s="76"/>
      <c r="EK114" s="76"/>
      <c r="EL114" s="76"/>
      <c r="EM114" s="76"/>
      <c r="EN114" s="76"/>
      <c r="EO114" s="76"/>
      <c r="EP114" s="76"/>
      <c r="EQ114" s="76"/>
      <c r="ER114" s="76"/>
      <c r="ES114" s="76"/>
      <c r="ET114" s="76"/>
      <c r="EU114" s="76"/>
      <c r="EV114" s="76"/>
      <c r="EW114" s="76"/>
      <c r="EX114" s="76"/>
      <c r="EY114" s="76"/>
      <c r="EZ114" s="76"/>
      <c r="FA114" s="76"/>
      <c r="FB114" s="76"/>
      <c r="FC114" s="76"/>
      <c r="FD114" s="76"/>
      <c r="FE114" s="76"/>
      <c r="FF114" s="76"/>
      <c r="FG114" s="76"/>
      <c r="FH114" s="76"/>
      <c r="FI114" s="76"/>
      <c r="FJ114" s="76"/>
      <c r="FK114" s="76"/>
      <c r="FL114" s="76"/>
      <c r="FM114" s="76"/>
      <c r="FN114" s="76"/>
      <c r="FO114" s="76"/>
      <c r="FP114" s="76"/>
      <c r="FQ114" s="76"/>
      <c r="FR114" s="76"/>
      <c r="FS114" s="76"/>
      <c r="FT114" s="76"/>
      <c r="FU114" s="76"/>
      <c r="FV114" s="76"/>
      <c r="FW114" s="76"/>
      <c r="FX114" s="76"/>
      <c r="FY114" s="76"/>
      <c r="FZ114" s="76"/>
      <c r="GA114" s="76"/>
      <c r="GB114" s="76"/>
      <c r="GC114" s="76"/>
      <c r="GD114" s="76"/>
      <c r="GE114" s="76"/>
      <c r="GF114" s="76"/>
      <c r="GG114" s="76"/>
      <c r="GH114" s="76"/>
      <c r="GI114" s="76"/>
      <c r="GJ114" s="76"/>
      <c r="GK114" s="76"/>
      <c r="GL114" s="76"/>
      <c r="GM114" s="76"/>
      <c r="GN114" s="76"/>
      <c r="GO114" s="76"/>
      <c r="GP114" s="76"/>
      <c r="GQ114" s="76"/>
      <c r="GR114" s="76"/>
      <c r="GS114" s="76"/>
      <c r="GT114" s="76"/>
      <c r="GU114" s="76"/>
      <c r="GV114" s="76"/>
      <c r="GW114" s="76"/>
      <c r="GX114" s="76"/>
      <c r="GY114" s="76"/>
      <c r="GZ114" s="76"/>
      <c r="HA114" s="76"/>
      <c r="HB114" s="76"/>
      <c r="HC114" s="76"/>
      <c r="HD114" s="76"/>
      <c r="HE114" s="76"/>
      <c r="HF114" s="76"/>
      <c r="HG114" s="76"/>
      <c r="HH114" s="76"/>
      <c r="HI114" s="76"/>
      <c r="HJ114" s="76"/>
      <c r="HK114" s="76"/>
      <c r="HL114" s="76"/>
      <c r="HM114" s="76"/>
      <c r="HN114" s="76"/>
      <c r="HO114" s="76"/>
      <c r="HP114" s="76"/>
      <c r="HQ114" s="76"/>
      <c r="HR114" s="76"/>
      <c r="HS114" s="76"/>
      <c r="HT114" s="76"/>
      <c r="HU114" s="76"/>
      <c r="HV114" s="76"/>
      <c r="HW114" s="76"/>
      <c r="HX114" s="76"/>
      <c r="HY114" s="76"/>
      <c r="HZ114" s="76"/>
      <c r="IA114" s="76"/>
      <c r="IB114" s="76"/>
      <c r="IC114" s="76"/>
      <c r="ID114" s="76"/>
      <c r="IE114" s="76"/>
      <c r="IF114" s="76"/>
      <c r="IG114" s="76"/>
      <c r="IH114" s="76"/>
      <c r="II114" s="76"/>
      <c r="IJ114" s="76"/>
      <c r="IK114" s="76"/>
      <c r="IL114" s="76"/>
    </row>
    <row r="115" spans="1:7" ht="24" customHeight="1">
      <c r="A115" s="82" t="s">
        <v>224</v>
      </c>
      <c r="B115" s="87" t="s">
        <v>225</v>
      </c>
      <c r="C115" s="85"/>
      <c r="D115" s="85">
        <v>44000</v>
      </c>
      <c r="E115" s="85">
        <v>43974</v>
      </c>
      <c r="F115" s="86">
        <v>0</v>
      </c>
      <c r="G115" s="86">
        <f t="shared" si="7"/>
        <v>99.94090909090909</v>
      </c>
    </row>
    <row r="116" spans="1:7" ht="24" customHeight="1">
      <c r="A116" s="103">
        <v>200000</v>
      </c>
      <c r="B116" s="87" t="s">
        <v>226</v>
      </c>
      <c r="C116" s="85"/>
      <c r="D116" s="80">
        <f>D117</f>
        <v>4366.28</v>
      </c>
      <c r="E116" s="80">
        <f>E117</f>
        <v>4366.28</v>
      </c>
      <c r="F116" s="86">
        <v>0</v>
      </c>
      <c r="G116" s="86">
        <f t="shared" si="7"/>
        <v>100</v>
      </c>
    </row>
    <row r="117" spans="1:7" ht="24" customHeight="1">
      <c r="A117" s="103">
        <v>200200</v>
      </c>
      <c r="B117" s="87" t="s">
        <v>227</v>
      </c>
      <c r="C117" s="85"/>
      <c r="D117" s="85">
        <v>4366.28</v>
      </c>
      <c r="E117" s="85">
        <v>4366.28</v>
      </c>
      <c r="F117" s="86">
        <v>0</v>
      </c>
      <c r="G117" s="86">
        <f t="shared" si="7"/>
        <v>100</v>
      </c>
    </row>
    <row r="118" spans="1:7" ht="24" customHeight="1">
      <c r="A118" s="103">
        <v>250380</v>
      </c>
      <c r="B118" s="87" t="s">
        <v>156</v>
      </c>
      <c r="C118" s="85"/>
      <c r="D118" s="85">
        <v>425615</v>
      </c>
      <c r="E118" s="85">
        <v>425615</v>
      </c>
      <c r="F118" s="86"/>
      <c r="G118" s="86">
        <f t="shared" si="7"/>
        <v>100</v>
      </c>
    </row>
    <row r="119" spans="1:7" ht="22.5" customHeight="1">
      <c r="A119" s="103"/>
      <c r="B119" s="79" t="s">
        <v>140</v>
      </c>
      <c r="C119" s="80">
        <f>SUM(C97,C98,C100,C103,C105,C111,C109,C114,C116,C118)</f>
        <v>2925170</v>
      </c>
      <c r="D119" s="80">
        <f>SUM(D97,D98,D100,D103,D105,D111,D109,D114,D116,D118)</f>
        <v>9355859.139999999</v>
      </c>
      <c r="E119" s="80">
        <f>SUM(E97,E98,E100,E103,E105,E111,E109,E114,E116,E118)</f>
        <v>10631099.19</v>
      </c>
      <c r="F119" s="81" t="s">
        <v>217</v>
      </c>
      <c r="G119" s="81">
        <f t="shared" si="7"/>
        <v>113.63038958707538</v>
      </c>
    </row>
    <row r="120" spans="1:7" ht="21" customHeight="1">
      <c r="A120" s="103"/>
      <c r="B120" s="79" t="s">
        <v>141</v>
      </c>
      <c r="C120" s="80">
        <f>C121+C122</f>
        <v>0</v>
      </c>
      <c r="D120" s="80">
        <f>D121+D122</f>
        <v>0</v>
      </c>
      <c r="E120" s="80">
        <f>E121+E122</f>
        <v>0</v>
      </c>
      <c r="F120" s="81">
        <v>0</v>
      </c>
      <c r="G120" s="81">
        <v>0</v>
      </c>
    </row>
    <row r="121" spans="1:246" s="113" customFormat="1" ht="21.75" customHeight="1">
      <c r="A121" s="103">
        <v>250911</v>
      </c>
      <c r="B121" s="87" t="s">
        <v>124</v>
      </c>
      <c r="C121" s="85">
        <v>100000</v>
      </c>
      <c r="D121" s="105">
        <v>100000</v>
      </c>
      <c r="E121" s="85">
        <v>100000</v>
      </c>
      <c r="F121" s="86">
        <f>SUM(E121/C121*100)</f>
        <v>100</v>
      </c>
      <c r="G121" s="86">
        <f>SUM(E121/D121*100)</f>
        <v>100</v>
      </c>
      <c r="H121" s="63"/>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c r="AO121" s="112"/>
      <c r="AP121" s="112"/>
      <c r="AQ121" s="112"/>
      <c r="AR121" s="112"/>
      <c r="AS121" s="112"/>
      <c r="AT121" s="112"/>
      <c r="AU121" s="112"/>
      <c r="AV121" s="112"/>
      <c r="AW121" s="112"/>
      <c r="AX121" s="112"/>
      <c r="AY121" s="112"/>
      <c r="AZ121" s="112"/>
      <c r="BA121" s="112"/>
      <c r="BB121" s="112"/>
      <c r="BC121" s="112"/>
      <c r="BD121" s="112"/>
      <c r="BE121" s="112"/>
      <c r="BF121" s="112"/>
      <c r="BG121" s="112"/>
      <c r="BH121" s="112"/>
      <c r="BI121" s="112"/>
      <c r="BJ121" s="112"/>
      <c r="BK121" s="112"/>
      <c r="BL121" s="112"/>
      <c r="BM121" s="112"/>
      <c r="BN121" s="112"/>
      <c r="BO121" s="112"/>
      <c r="BP121" s="112"/>
      <c r="BQ121" s="112"/>
      <c r="BR121" s="112"/>
      <c r="BS121" s="112"/>
      <c r="BT121" s="112"/>
      <c r="BU121" s="112"/>
      <c r="BV121" s="112"/>
      <c r="BW121" s="112"/>
      <c r="BX121" s="112"/>
      <c r="BY121" s="112"/>
      <c r="BZ121" s="112"/>
      <c r="CA121" s="112"/>
      <c r="CB121" s="112"/>
      <c r="CC121" s="112"/>
      <c r="CD121" s="112"/>
      <c r="CE121" s="112"/>
      <c r="CF121" s="112"/>
      <c r="CG121" s="112"/>
      <c r="CH121" s="112"/>
      <c r="CI121" s="112"/>
      <c r="CJ121" s="112"/>
      <c r="CK121" s="112"/>
      <c r="CL121" s="112"/>
      <c r="CM121" s="112"/>
      <c r="CN121" s="112"/>
      <c r="CO121" s="112"/>
      <c r="CP121" s="112"/>
      <c r="CQ121" s="112"/>
      <c r="CR121" s="112"/>
      <c r="CS121" s="112"/>
      <c r="CT121" s="112"/>
      <c r="CU121" s="112"/>
      <c r="CV121" s="112"/>
      <c r="CW121" s="112"/>
      <c r="CX121" s="112"/>
      <c r="CY121" s="112"/>
      <c r="CZ121" s="112"/>
      <c r="DA121" s="112"/>
      <c r="DB121" s="112"/>
      <c r="DC121" s="112"/>
      <c r="DD121" s="112"/>
      <c r="DE121" s="112"/>
      <c r="DF121" s="112"/>
      <c r="DG121" s="112"/>
      <c r="DH121" s="112"/>
      <c r="DI121" s="112"/>
      <c r="DJ121" s="112"/>
      <c r="DK121" s="112"/>
      <c r="DL121" s="112"/>
      <c r="DM121" s="112"/>
      <c r="DN121" s="112"/>
      <c r="DO121" s="112"/>
      <c r="DP121" s="112"/>
      <c r="DQ121" s="112"/>
      <c r="DR121" s="112"/>
      <c r="DS121" s="112"/>
      <c r="DT121" s="112"/>
      <c r="DU121" s="112"/>
      <c r="DV121" s="112"/>
      <c r="DW121" s="112"/>
      <c r="DX121" s="112"/>
      <c r="DY121" s="112"/>
      <c r="DZ121" s="112"/>
      <c r="EA121" s="112"/>
      <c r="EB121" s="112"/>
      <c r="EC121" s="112"/>
      <c r="ED121" s="112"/>
      <c r="EE121" s="112"/>
      <c r="EF121" s="112"/>
      <c r="EG121" s="112"/>
      <c r="EH121" s="112"/>
      <c r="EI121" s="112"/>
      <c r="EJ121" s="112"/>
      <c r="EK121" s="112"/>
      <c r="EL121" s="112"/>
      <c r="EM121" s="112"/>
      <c r="EN121" s="112"/>
      <c r="EO121" s="112"/>
      <c r="EP121" s="112"/>
      <c r="EQ121" s="112"/>
      <c r="ER121" s="112"/>
      <c r="ES121" s="112"/>
      <c r="ET121" s="112"/>
      <c r="EU121" s="112"/>
      <c r="EV121" s="112"/>
      <c r="EW121" s="112"/>
      <c r="EX121" s="112"/>
      <c r="EY121" s="112"/>
      <c r="EZ121" s="112"/>
      <c r="FA121" s="112"/>
      <c r="FB121" s="112"/>
      <c r="FC121" s="112"/>
      <c r="FD121" s="112"/>
      <c r="FE121" s="112"/>
      <c r="FF121" s="112"/>
      <c r="FG121" s="112"/>
      <c r="FH121" s="112"/>
      <c r="FI121" s="112"/>
      <c r="FJ121" s="112"/>
      <c r="FK121" s="112"/>
      <c r="FL121" s="112"/>
      <c r="FM121" s="112"/>
      <c r="FN121" s="112"/>
      <c r="FO121" s="112"/>
      <c r="FP121" s="112"/>
      <c r="FQ121" s="112"/>
      <c r="FR121" s="112"/>
      <c r="FS121" s="112"/>
      <c r="FT121" s="112"/>
      <c r="FU121" s="112"/>
      <c r="FV121" s="112"/>
      <c r="FW121" s="112"/>
      <c r="FX121" s="112"/>
      <c r="FY121" s="112"/>
      <c r="FZ121" s="112"/>
      <c r="GA121" s="112"/>
      <c r="GB121" s="112"/>
      <c r="GC121" s="112"/>
      <c r="GD121" s="112"/>
      <c r="GE121" s="112"/>
      <c r="GF121" s="112"/>
      <c r="GG121" s="112"/>
      <c r="GH121" s="112"/>
      <c r="GI121" s="112"/>
      <c r="GJ121" s="112"/>
      <c r="GK121" s="112"/>
      <c r="GL121" s="112"/>
      <c r="GM121" s="112"/>
      <c r="GN121" s="112"/>
      <c r="GO121" s="112"/>
      <c r="GP121" s="112"/>
      <c r="GQ121" s="112"/>
      <c r="GR121" s="112"/>
      <c r="GS121" s="112"/>
      <c r="GT121" s="112"/>
      <c r="GU121" s="112"/>
      <c r="GV121" s="112"/>
      <c r="GW121" s="112"/>
      <c r="GX121" s="112"/>
      <c r="GY121" s="112"/>
      <c r="GZ121" s="112"/>
      <c r="HA121" s="112"/>
      <c r="HB121" s="112"/>
      <c r="HC121" s="112"/>
      <c r="HD121" s="112"/>
      <c r="HE121" s="112"/>
      <c r="HF121" s="112"/>
      <c r="HG121" s="112"/>
      <c r="HH121" s="112"/>
      <c r="HI121" s="112"/>
      <c r="HJ121" s="112"/>
      <c r="HK121" s="112"/>
      <c r="HL121" s="112"/>
      <c r="HM121" s="112"/>
      <c r="HN121" s="112"/>
      <c r="HO121" s="112"/>
      <c r="HP121" s="112"/>
      <c r="HQ121" s="112"/>
      <c r="HR121" s="112"/>
      <c r="HS121" s="112"/>
      <c r="HT121" s="112"/>
      <c r="HU121" s="112"/>
      <c r="HV121" s="112"/>
      <c r="HW121" s="112"/>
      <c r="HX121" s="112"/>
      <c r="HY121" s="112"/>
      <c r="HZ121" s="112"/>
      <c r="IA121" s="112"/>
      <c r="IB121" s="112"/>
      <c r="IC121" s="112"/>
      <c r="ID121" s="112"/>
      <c r="IE121" s="112"/>
      <c r="IF121" s="112"/>
      <c r="IG121" s="112"/>
      <c r="IH121" s="112"/>
      <c r="II121" s="112"/>
      <c r="IJ121" s="112"/>
      <c r="IK121" s="112"/>
      <c r="IL121" s="112"/>
    </row>
    <row r="122" spans="1:246" s="113" customFormat="1" ht="21" customHeight="1">
      <c r="A122" s="103">
        <v>250912</v>
      </c>
      <c r="B122" s="87" t="s">
        <v>142</v>
      </c>
      <c r="C122" s="85">
        <v>-100000</v>
      </c>
      <c r="D122" s="105">
        <v>-100000</v>
      </c>
      <c r="E122" s="85">
        <v>-100000</v>
      </c>
      <c r="F122" s="86">
        <f>SUM(E122/C122*100)</f>
        <v>100</v>
      </c>
      <c r="G122" s="86">
        <f>SUM(E122/D122*100)</f>
        <v>100</v>
      </c>
      <c r="H122" s="63"/>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c r="AO122" s="112"/>
      <c r="AP122" s="112"/>
      <c r="AQ122" s="112"/>
      <c r="AR122" s="112"/>
      <c r="AS122" s="112"/>
      <c r="AT122" s="112"/>
      <c r="AU122" s="112"/>
      <c r="AV122" s="112"/>
      <c r="AW122" s="112"/>
      <c r="AX122" s="112"/>
      <c r="AY122" s="112"/>
      <c r="AZ122" s="112"/>
      <c r="BA122" s="112"/>
      <c r="BB122" s="112"/>
      <c r="BC122" s="112"/>
      <c r="BD122" s="112"/>
      <c r="BE122" s="112"/>
      <c r="BF122" s="112"/>
      <c r="BG122" s="112"/>
      <c r="BH122" s="112"/>
      <c r="BI122" s="112"/>
      <c r="BJ122" s="112"/>
      <c r="BK122" s="112"/>
      <c r="BL122" s="112"/>
      <c r="BM122" s="112"/>
      <c r="BN122" s="112"/>
      <c r="BO122" s="112"/>
      <c r="BP122" s="112"/>
      <c r="BQ122" s="112"/>
      <c r="BR122" s="112"/>
      <c r="BS122" s="112"/>
      <c r="BT122" s="112"/>
      <c r="BU122" s="112"/>
      <c r="BV122" s="112"/>
      <c r="BW122" s="112"/>
      <c r="BX122" s="112"/>
      <c r="BY122" s="112"/>
      <c r="BZ122" s="112"/>
      <c r="CA122" s="112"/>
      <c r="CB122" s="112"/>
      <c r="CC122" s="112"/>
      <c r="CD122" s="112"/>
      <c r="CE122" s="112"/>
      <c r="CF122" s="112"/>
      <c r="CG122" s="112"/>
      <c r="CH122" s="112"/>
      <c r="CI122" s="112"/>
      <c r="CJ122" s="112"/>
      <c r="CK122" s="112"/>
      <c r="CL122" s="112"/>
      <c r="CM122" s="112"/>
      <c r="CN122" s="112"/>
      <c r="CO122" s="112"/>
      <c r="CP122" s="112"/>
      <c r="CQ122" s="112"/>
      <c r="CR122" s="112"/>
      <c r="CS122" s="112"/>
      <c r="CT122" s="112"/>
      <c r="CU122" s="112"/>
      <c r="CV122" s="112"/>
      <c r="CW122" s="112"/>
      <c r="CX122" s="112"/>
      <c r="CY122" s="112"/>
      <c r="CZ122" s="112"/>
      <c r="DA122" s="112"/>
      <c r="DB122" s="112"/>
      <c r="DC122" s="112"/>
      <c r="DD122" s="112"/>
      <c r="DE122" s="112"/>
      <c r="DF122" s="112"/>
      <c r="DG122" s="112"/>
      <c r="DH122" s="112"/>
      <c r="DI122" s="112"/>
      <c r="DJ122" s="112"/>
      <c r="DK122" s="112"/>
      <c r="DL122" s="112"/>
      <c r="DM122" s="112"/>
      <c r="DN122" s="112"/>
      <c r="DO122" s="112"/>
      <c r="DP122" s="112"/>
      <c r="DQ122" s="112"/>
      <c r="DR122" s="112"/>
      <c r="DS122" s="112"/>
      <c r="DT122" s="112"/>
      <c r="DU122" s="112"/>
      <c r="DV122" s="112"/>
      <c r="DW122" s="112"/>
      <c r="DX122" s="112"/>
      <c r="DY122" s="112"/>
      <c r="DZ122" s="112"/>
      <c r="EA122" s="112"/>
      <c r="EB122" s="112"/>
      <c r="EC122" s="112"/>
      <c r="ED122" s="112"/>
      <c r="EE122" s="112"/>
      <c r="EF122" s="112"/>
      <c r="EG122" s="112"/>
      <c r="EH122" s="112"/>
      <c r="EI122" s="112"/>
      <c r="EJ122" s="112"/>
      <c r="EK122" s="112"/>
      <c r="EL122" s="112"/>
      <c r="EM122" s="112"/>
      <c r="EN122" s="112"/>
      <c r="EO122" s="112"/>
      <c r="EP122" s="112"/>
      <c r="EQ122" s="112"/>
      <c r="ER122" s="112"/>
      <c r="ES122" s="112"/>
      <c r="ET122" s="112"/>
      <c r="EU122" s="112"/>
      <c r="EV122" s="112"/>
      <c r="EW122" s="112"/>
      <c r="EX122" s="112"/>
      <c r="EY122" s="112"/>
      <c r="EZ122" s="112"/>
      <c r="FA122" s="112"/>
      <c r="FB122" s="112"/>
      <c r="FC122" s="112"/>
      <c r="FD122" s="112"/>
      <c r="FE122" s="112"/>
      <c r="FF122" s="112"/>
      <c r="FG122" s="112"/>
      <c r="FH122" s="112"/>
      <c r="FI122" s="112"/>
      <c r="FJ122" s="112"/>
      <c r="FK122" s="112"/>
      <c r="FL122" s="112"/>
      <c r="FM122" s="112"/>
      <c r="FN122" s="112"/>
      <c r="FO122" s="112"/>
      <c r="FP122" s="112"/>
      <c r="FQ122" s="112"/>
      <c r="FR122" s="112"/>
      <c r="FS122" s="112"/>
      <c r="FT122" s="112"/>
      <c r="FU122" s="112"/>
      <c r="FV122" s="112"/>
      <c r="FW122" s="112"/>
      <c r="FX122" s="112"/>
      <c r="FY122" s="112"/>
      <c r="FZ122" s="112"/>
      <c r="GA122" s="112"/>
      <c r="GB122" s="112"/>
      <c r="GC122" s="112"/>
      <c r="GD122" s="112"/>
      <c r="GE122" s="112"/>
      <c r="GF122" s="112"/>
      <c r="GG122" s="112"/>
      <c r="GH122" s="112"/>
      <c r="GI122" s="112"/>
      <c r="GJ122" s="112"/>
      <c r="GK122" s="112"/>
      <c r="GL122" s="112"/>
      <c r="GM122" s="112"/>
      <c r="GN122" s="112"/>
      <c r="GO122" s="112"/>
      <c r="GP122" s="112"/>
      <c r="GQ122" s="112"/>
      <c r="GR122" s="112"/>
      <c r="GS122" s="112"/>
      <c r="GT122" s="112"/>
      <c r="GU122" s="112"/>
      <c r="GV122" s="112"/>
      <c r="GW122" s="112"/>
      <c r="GX122" s="112"/>
      <c r="GY122" s="112"/>
      <c r="GZ122" s="112"/>
      <c r="HA122" s="112"/>
      <c r="HB122" s="112"/>
      <c r="HC122" s="112"/>
      <c r="HD122" s="112"/>
      <c r="HE122" s="112"/>
      <c r="HF122" s="112"/>
      <c r="HG122" s="112"/>
      <c r="HH122" s="112"/>
      <c r="HI122" s="112"/>
      <c r="HJ122" s="112"/>
      <c r="HK122" s="112"/>
      <c r="HL122" s="112"/>
      <c r="HM122" s="112"/>
      <c r="HN122" s="112"/>
      <c r="HO122" s="112"/>
      <c r="HP122" s="112"/>
      <c r="HQ122" s="112"/>
      <c r="HR122" s="112"/>
      <c r="HS122" s="112"/>
      <c r="HT122" s="112"/>
      <c r="HU122" s="112"/>
      <c r="HV122" s="112"/>
      <c r="HW122" s="112"/>
      <c r="HX122" s="112"/>
      <c r="HY122" s="112"/>
      <c r="HZ122" s="112"/>
      <c r="IA122" s="112"/>
      <c r="IB122" s="112"/>
      <c r="IC122" s="112"/>
      <c r="ID122" s="112"/>
      <c r="IE122" s="112"/>
      <c r="IF122" s="112"/>
      <c r="IG122" s="112"/>
      <c r="IH122" s="112"/>
      <c r="II122" s="112"/>
      <c r="IJ122" s="112"/>
      <c r="IK122" s="112"/>
      <c r="IL122" s="112"/>
    </row>
    <row r="123" spans="1:7" ht="21" customHeight="1">
      <c r="A123" s="114"/>
      <c r="B123" s="115" t="s">
        <v>143</v>
      </c>
      <c r="C123" s="80">
        <f>C93+C119</f>
        <v>205509530</v>
      </c>
      <c r="D123" s="80">
        <f>D93+D119</f>
        <v>254786254.34</v>
      </c>
      <c r="E123" s="80">
        <f>E93+E119</f>
        <v>254352840.38000003</v>
      </c>
      <c r="F123" s="81">
        <f>SUM(E123/C123*100)</f>
        <v>123.76693206392912</v>
      </c>
      <c r="G123" s="81">
        <f>SUM(E123/D123*100)</f>
        <v>99.82989115283213</v>
      </c>
    </row>
    <row r="124" spans="1:7" ht="15" customHeight="1">
      <c r="A124" s="116"/>
      <c r="B124" s="117"/>
      <c r="C124" s="118"/>
      <c r="D124" s="118"/>
      <c r="E124" s="118"/>
      <c r="F124" s="119"/>
      <c r="G124" s="119"/>
    </row>
    <row r="125" spans="2:5" ht="18.75" customHeight="1">
      <c r="B125" s="121" t="s">
        <v>228</v>
      </c>
      <c r="C125" s="118"/>
      <c r="D125" s="122"/>
      <c r="E125" s="123"/>
    </row>
    <row r="126" spans="2:8" ht="24" customHeight="1">
      <c r="B126" s="124" t="s">
        <v>144</v>
      </c>
      <c r="C126" s="118"/>
      <c r="D126" s="122" t="s">
        <v>229</v>
      </c>
      <c r="E126" s="123"/>
      <c r="H126" s="63">
        <v>5</v>
      </c>
    </row>
    <row r="127" ht="18.75">
      <c r="C127" s="126"/>
    </row>
    <row r="128" spans="4:5" ht="15.75">
      <c r="D128" s="127"/>
      <c r="E128" s="127"/>
    </row>
    <row r="130" ht="15.75">
      <c r="E130" s="127"/>
    </row>
  </sheetData>
  <sheetProtection/>
  <mergeCells count="3">
    <mergeCell ref="A2:G2"/>
    <mergeCell ref="A3:G3"/>
    <mergeCell ref="A96:G96"/>
  </mergeCells>
  <printOptions horizontalCentered="1"/>
  <pageMargins left="0.1968503937007874" right="0.1968503937007874" top="0.3937007874015748" bottom="0.1968503937007874" header="0.31496062992125984" footer="0.21"/>
  <pageSetup horizontalDpi="600" verticalDpi="600" orientation="landscape" paperSize="9" scale="44" r:id="rId3"/>
  <rowBreaks count="2" manualBreakCount="2">
    <brk id="34" max="7" man="1"/>
    <brk id="76" max="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2016-02-22T10:26:05Z</cp:lastPrinted>
  <dcterms:created xsi:type="dcterms:W3CDTF">2002-12-06T14:14:06Z</dcterms:created>
  <dcterms:modified xsi:type="dcterms:W3CDTF">2016-03-21T10:28:01Z</dcterms:modified>
  <cp:category/>
  <cp:version/>
  <cp:contentType/>
  <cp:contentStatus/>
</cp:coreProperties>
</file>