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01" windowWidth="19740" windowHeight="8235" tabRatio="522" activeTab="0"/>
  </bookViews>
  <sheets>
    <sheet name="ВСЬОГО" sheetId="1" r:id="rId1"/>
  </sheets>
  <definedNames>
    <definedName name="_xlnm._FilterDatabase" localSheetId="0" hidden="1">'ВСЬОГО'!$A$7:$CL$38</definedName>
    <definedName name="_xlnm.Print_Titles" localSheetId="0">'ВСЬОГО'!$B:$B,'ВСЬОГО'!$1:$1</definedName>
    <definedName name="_xlnm.Print_Area" localSheetId="0">'ВСЬОГО'!$A$1:$CO$38</definedName>
  </definedNames>
  <calcPr fullCalcOnLoad="1"/>
</workbook>
</file>

<file path=xl/sharedStrings.xml><?xml version="1.0" encoding="utf-8"?>
<sst xmlns="http://schemas.openxmlformats.org/spreadsheetml/2006/main" count="151" uniqueCount="66">
  <si>
    <t>Назва бюджету</t>
  </si>
  <si>
    <t>Факт</t>
  </si>
  <si>
    <t>% викон.</t>
  </si>
  <si>
    <t>Всього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</si>
  <si>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</si>
  <si>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</si>
  <si>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</si>
  <si>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</si>
  <si>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</si>
  <si>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</si>
  <si>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</si>
  <si>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</si>
  <si>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</si>
  <si>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</si>
  <si>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</si>
  <si>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</si>
  <si>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</si>
  <si>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</si>
  <si>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</si>
  <si>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</si>
  <si>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</si>
  <si>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</si>
  <si>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</si>
  <si>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</si>
  <si>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</si>
  <si>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</si>
  <si>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Халявин</t>
  </si>
  <si>
    <t>Бюджет  с. Хмільниця</t>
  </si>
  <si>
    <t>Бюджет  с. Черниш</t>
  </si>
  <si>
    <t>Бюджет  с. Шестовиця</t>
  </si>
  <si>
    <t>Плата за землю</t>
  </si>
  <si>
    <t>Державне мито</t>
  </si>
  <si>
    <t>Інші надходження</t>
  </si>
  <si>
    <t>грн.</t>
  </si>
  <si>
    <t>Податок на прибуток підприємств</t>
  </si>
  <si>
    <t>Частина чистого прибутку комунальних підприємств, що вилучається до бюджету</t>
  </si>
  <si>
    <t>Збір за провадження деяких видів підприємницької діяльності</t>
  </si>
  <si>
    <t>Туристичний збір</t>
  </si>
  <si>
    <t>Податок на майно</t>
  </si>
  <si>
    <t>Рентна плата за спеціальне використання лісових ресурсів</t>
  </si>
  <si>
    <t>Рентна плата за користування надрами</t>
  </si>
  <si>
    <t>18010500-18010900</t>
  </si>
  <si>
    <t xml:space="preserve">Місцеві податки </t>
  </si>
  <si>
    <t>180101-180104</t>
  </si>
  <si>
    <t xml:space="preserve">Єдиний податок </t>
  </si>
  <si>
    <t>Податок на доходи фізичних осіб</t>
  </si>
  <si>
    <t>Відхи лення +,-</t>
  </si>
  <si>
    <t>18011000-18011100</t>
  </si>
  <si>
    <t>Транспортний податок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</si>
  <si>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</si>
  <si>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</si>
  <si>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Плата за розміщення тимчасово вільних коштів місцевих бюджетів </t>
  </si>
  <si>
    <t>Бюджет  селища Седнів</t>
  </si>
  <si>
    <t>План</t>
  </si>
  <si>
    <t>Збір за місця для паркування транспортних засобів</t>
  </si>
  <si>
    <t>Бюджет  с. Трисвятська Слобода</t>
  </si>
  <si>
    <t>Бюджет  с. Вознесенське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</si>
  <si>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</si>
  <si>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</si>
  <si>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Адмінпослуги</t>
  </si>
  <si>
    <t>Бюджет Чернігівського р-ну</t>
  </si>
  <si>
    <t xml:space="preserve"> +-</t>
  </si>
  <si>
    <t>Акцизний податок з реалізації субєктами господарювання роздрібної торгівлі підакцизних товарів, Паливо</t>
  </si>
  <si>
    <t>24060000, 13020200,18020200</t>
  </si>
  <si>
    <t>ФАКТИЧНІ НАДХОДЖЕННЯ ЗА СІЧЕНЬ-ВЕРЕСЕНЬ 2018 РОКУ</t>
  </si>
  <si>
    <t xml:space="preserve"> Аналіз виконання доходної частини місцевих бюджетів за СІЧЕНЬ-ВЕРЕСЕНЬ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</si>
</sst>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\ _г_р_н_._-;\-* #,##0.000\ _г_р_н_._-;_-* &quot;-&quot;??\ _г_р_н_._-;_-@_-"/>
    <numFmt numFmtId="189" formatCode="#,##0.00_ ;\-#,##0.00\ "/>
    <numFmt numFmtId="190" formatCode="0.00_ ;\-0.00\ "/>
    <numFmt numFmtId="191" formatCode="#,##0\ _₽"/>
    <numFmt numFmtId="19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0" xfId="54" applyNumberFormat="1" applyFont="1" applyFill="1" applyBorder="1" applyAlignment="1">
      <alignment horizontal="center" vertical="center"/>
      <protection/>
    </xf>
    <xf numFmtId="4" fontId="3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192" fontId="3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horizontal="left" vertical="center"/>
    </xf>
    <xf numFmtId="1" fontId="4" fillId="33" borderId="0" xfId="0" applyNumberFormat="1" applyFont="1" applyFill="1" applyAlignment="1">
      <alignment horizontal="center" vertical="center"/>
    </xf>
    <xf numFmtId="1" fontId="5" fillId="33" borderId="0" xfId="0" applyNumberFormat="1" applyFont="1" applyFill="1" applyAlignment="1">
      <alignment horizontal="left" vertical="center"/>
    </xf>
    <xf numFmtId="2" fontId="4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left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/>
    </xf>
    <xf numFmtId="1" fontId="4" fillId="33" borderId="23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W395"/>
  <sheetViews>
    <sheetView tabSelected="1" view="pageBreakPreview" zoomScale="69" zoomScaleSheetLayoutView="69" zoomScalePageLayoutView="0" workbookViewId="0" topLeftCell="A1">
      <pane xSplit="2" ySplit="7" topLeftCell="BX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7" sqref="A8:IV37"/>
    </sheetView>
  </sheetViews>
  <sheetFormatPr defaultColWidth="9.00390625" defaultRowHeight="12.75"/>
  <cols>
    <col min="1" max="1" width="3.75390625" style="15" customWidth="1"/>
    <col min="2" max="2" width="22.75390625" style="16" customWidth="1"/>
    <col min="3" max="4" width="15.75390625" style="17" customWidth="1"/>
    <col min="5" max="5" width="8.625" style="17" customWidth="1"/>
    <col min="6" max="6" width="14.00390625" style="17" customWidth="1"/>
    <col min="7" max="7" width="11.75390625" style="17" customWidth="1"/>
    <col min="8" max="8" width="11.125" style="17" customWidth="1"/>
    <col min="9" max="9" width="8.625" style="17" customWidth="1"/>
    <col min="10" max="10" width="11.125" style="17" customWidth="1"/>
    <col min="11" max="11" width="14.625" style="17" customWidth="1"/>
    <col min="12" max="12" width="15.625" style="17" customWidth="1"/>
    <col min="13" max="13" width="14.625" style="17" customWidth="1"/>
    <col min="14" max="14" width="15.00390625" style="17" customWidth="1"/>
    <col min="15" max="15" width="11.625" style="17" customWidth="1"/>
    <col min="16" max="16" width="12.125" style="17" customWidth="1"/>
    <col min="17" max="17" width="10.625" style="17" customWidth="1"/>
    <col min="18" max="18" width="12.375" style="17" customWidth="1"/>
    <col min="19" max="19" width="14.125" style="17" customWidth="1"/>
    <col min="20" max="20" width="14.75390625" style="17" customWidth="1"/>
    <col min="21" max="21" width="9.75390625" style="17" customWidth="1"/>
    <col min="22" max="22" width="13.625" style="17" customWidth="1"/>
    <col min="23" max="23" width="14.00390625" style="17" customWidth="1"/>
    <col min="24" max="24" width="15.125" style="17" customWidth="1"/>
    <col min="25" max="25" width="9.875" style="17" customWidth="1"/>
    <col min="26" max="26" width="12.875" style="17" customWidth="1"/>
    <col min="27" max="27" width="16.25390625" style="17" customWidth="1"/>
    <col min="28" max="28" width="17.125" style="17" customWidth="1"/>
    <col min="29" max="29" width="9.875" style="17" customWidth="1"/>
    <col min="30" max="30" width="14.875" style="17" customWidth="1"/>
    <col min="31" max="31" width="11.25390625" style="17" customWidth="1"/>
    <col min="32" max="32" width="11.875" style="17" customWidth="1"/>
    <col min="33" max="33" width="8.125" style="17" customWidth="1"/>
    <col min="34" max="34" width="11.625" style="17" customWidth="1"/>
    <col min="35" max="35" width="8.25390625" style="17" hidden="1" customWidth="1"/>
    <col min="36" max="36" width="8.00390625" style="17" hidden="1" customWidth="1"/>
    <col min="37" max="37" width="8.875" style="17" hidden="1" customWidth="1"/>
    <col min="38" max="38" width="8.625" style="17" hidden="1" customWidth="1"/>
    <col min="39" max="39" width="12.625" style="17" customWidth="1"/>
    <col min="40" max="40" width="12.875" style="17" customWidth="1"/>
    <col min="41" max="41" width="8.75390625" style="17" customWidth="1"/>
    <col min="42" max="42" width="13.625" style="17" customWidth="1"/>
    <col min="43" max="43" width="7.75390625" style="17" hidden="1" customWidth="1"/>
    <col min="44" max="44" width="11.125" style="17" hidden="1" customWidth="1"/>
    <col min="45" max="45" width="6.375" style="17" hidden="1" customWidth="1"/>
    <col min="46" max="46" width="9.375" style="17" hidden="1" customWidth="1"/>
    <col min="47" max="47" width="15.375" style="17" customWidth="1"/>
    <col min="48" max="48" width="16.25390625" style="17" customWidth="1"/>
    <col min="49" max="49" width="10.125" style="17" customWidth="1"/>
    <col min="50" max="50" width="15.25390625" style="17" customWidth="1"/>
    <col min="51" max="51" width="11.125" style="17" customWidth="1"/>
    <col min="52" max="52" width="11.375" style="17" customWidth="1"/>
    <col min="53" max="53" width="9.00390625" style="17" customWidth="1"/>
    <col min="54" max="54" width="11.125" style="17" customWidth="1"/>
    <col min="55" max="55" width="13.375" style="17" customWidth="1"/>
    <col min="56" max="56" width="13.125" style="17" customWidth="1"/>
    <col min="57" max="57" width="9.375" style="17" customWidth="1"/>
    <col min="58" max="58" width="12.375" style="17" customWidth="1"/>
    <col min="59" max="59" width="9.875" style="17" customWidth="1"/>
    <col min="60" max="60" width="10.125" style="17" customWidth="1"/>
    <col min="61" max="61" width="11.875" style="17" customWidth="1"/>
    <col min="62" max="62" width="11.375" style="17" customWidth="1"/>
    <col min="63" max="63" width="11.625" style="17" customWidth="1"/>
    <col min="64" max="64" width="13.625" style="17" customWidth="1"/>
    <col min="65" max="65" width="8.375" style="17" customWidth="1"/>
    <col min="66" max="66" width="11.125" style="17" customWidth="1"/>
    <col min="67" max="67" width="14.75390625" style="17" customWidth="1"/>
    <col min="68" max="68" width="15.375" style="17" customWidth="1"/>
    <col min="69" max="69" width="12.125" style="17" customWidth="1"/>
    <col min="70" max="70" width="13.75390625" style="17" customWidth="1"/>
    <col min="71" max="71" width="11.25390625" style="17" customWidth="1"/>
    <col min="72" max="72" width="13.875" style="17" customWidth="1"/>
    <col min="73" max="73" width="11.00390625" style="17" customWidth="1"/>
    <col min="74" max="74" width="12.625" style="17" customWidth="1"/>
    <col min="75" max="75" width="10.75390625" style="17" customWidth="1"/>
    <col min="76" max="76" width="9.875" style="17" customWidth="1"/>
    <col min="77" max="78" width="11.00390625" style="17" customWidth="1"/>
    <col min="79" max="79" width="13.625" style="17" customWidth="1"/>
    <col min="80" max="80" width="12.375" style="17" customWidth="1"/>
    <col min="81" max="81" width="10.625" style="17" customWidth="1"/>
    <col min="82" max="82" width="13.375" style="17" customWidth="1"/>
    <col min="83" max="86" width="8.00390625" style="17" hidden="1" customWidth="1"/>
    <col min="87" max="87" width="16.125" style="17" customWidth="1"/>
    <col min="88" max="88" width="15.25390625" style="17" customWidth="1"/>
    <col min="89" max="89" width="9.375" style="19" customWidth="1"/>
    <col min="90" max="90" width="16.125" style="17" customWidth="1"/>
    <col min="91" max="91" width="7.00390625" style="15" customWidth="1"/>
    <col min="92" max="92" width="16.125" style="15" customWidth="1"/>
    <col min="93" max="93" width="17.25390625" style="15" customWidth="1"/>
    <col min="94" max="97" width="9.125" style="15" customWidth="1"/>
    <col min="98" max="101" width="18.875" style="15" customWidth="1"/>
    <col min="102" max="16384" width="9.125" style="15" customWidth="1"/>
  </cols>
  <sheetData>
    <row r="1" spans="3:8" ht="20.25">
      <c r="C1" s="18" t="s">
        <v>65</v>
      </c>
      <c r="D1" s="15"/>
      <c r="G1" s="15"/>
      <c r="H1" s="16"/>
    </row>
    <row r="2" ht="15.75" customHeight="1" hidden="1"/>
    <row r="3" ht="15.75" customHeight="1" hidden="1"/>
    <row r="4" spans="23:87" ht="26.25" customHeight="1" thickBot="1">
      <c r="W4" s="42" t="s">
        <v>42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CI4" s="17" t="s">
        <v>33</v>
      </c>
    </row>
    <row r="5" spans="1:93" s="20" customFormat="1" ht="94.5" customHeight="1">
      <c r="A5" s="37"/>
      <c r="B5" s="41" t="s">
        <v>0</v>
      </c>
      <c r="C5" s="37" t="s">
        <v>45</v>
      </c>
      <c r="D5" s="37"/>
      <c r="E5" s="37"/>
      <c r="F5" s="37"/>
      <c r="G5" s="37" t="s">
        <v>34</v>
      </c>
      <c r="H5" s="37"/>
      <c r="I5" s="37"/>
      <c r="J5" s="37"/>
      <c r="K5" s="37" t="s">
        <v>39</v>
      </c>
      <c r="L5" s="37"/>
      <c r="M5" s="37"/>
      <c r="N5" s="37"/>
      <c r="O5" s="37" t="s">
        <v>40</v>
      </c>
      <c r="P5" s="37"/>
      <c r="Q5" s="37"/>
      <c r="R5" s="37"/>
      <c r="S5" s="38" t="s">
        <v>62</v>
      </c>
      <c r="T5" s="43"/>
      <c r="U5" s="43"/>
      <c r="V5" s="44"/>
      <c r="W5" s="37" t="s">
        <v>38</v>
      </c>
      <c r="X5" s="37"/>
      <c r="Y5" s="37"/>
      <c r="Z5" s="37"/>
      <c r="AA5" s="37" t="s">
        <v>30</v>
      </c>
      <c r="AB5" s="37"/>
      <c r="AC5" s="37"/>
      <c r="AD5" s="37"/>
      <c r="AE5" s="37" t="s">
        <v>48</v>
      </c>
      <c r="AF5" s="37"/>
      <c r="AG5" s="37"/>
      <c r="AH5" s="37"/>
      <c r="AI5" s="37" t="s">
        <v>54</v>
      </c>
      <c r="AJ5" s="37"/>
      <c r="AK5" s="37"/>
      <c r="AL5" s="37"/>
      <c r="AM5" s="37" t="s">
        <v>37</v>
      </c>
      <c r="AN5" s="37"/>
      <c r="AO5" s="37"/>
      <c r="AP5" s="37"/>
      <c r="AQ5" s="37" t="s">
        <v>36</v>
      </c>
      <c r="AR5" s="37"/>
      <c r="AS5" s="37"/>
      <c r="AT5" s="37"/>
      <c r="AU5" s="37" t="s">
        <v>44</v>
      </c>
      <c r="AV5" s="37"/>
      <c r="AW5" s="37"/>
      <c r="AX5" s="37"/>
      <c r="AY5" s="37" t="s">
        <v>35</v>
      </c>
      <c r="AZ5" s="37"/>
      <c r="BA5" s="37"/>
      <c r="BB5" s="37"/>
      <c r="BC5" s="37" t="s">
        <v>51</v>
      </c>
      <c r="BD5" s="37"/>
      <c r="BE5" s="37"/>
      <c r="BF5" s="37"/>
      <c r="BG5" s="37" t="s">
        <v>57</v>
      </c>
      <c r="BH5" s="37"/>
      <c r="BI5" s="37"/>
      <c r="BJ5" s="37"/>
      <c r="BK5" s="37" t="s">
        <v>58</v>
      </c>
      <c r="BL5" s="37"/>
      <c r="BM5" s="37"/>
      <c r="BN5" s="37"/>
      <c r="BO5" s="38" t="s">
        <v>59</v>
      </c>
      <c r="BP5" s="43"/>
      <c r="BQ5" s="43"/>
      <c r="BR5" s="44"/>
      <c r="BS5" s="37" t="s">
        <v>49</v>
      </c>
      <c r="BT5" s="37"/>
      <c r="BU5" s="37"/>
      <c r="BV5" s="37"/>
      <c r="BW5" s="37" t="s">
        <v>31</v>
      </c>
      <c r="BX5" s="37"/>
      <c r="BY5" s="37"/>
      <c r="BZ5" s="37"/>
      <c r="CA5" s="37" t="s">
        <v>32</v>
      </c>
      <c r="CB5" s="37"/>
      <c r="CC5" s="37"/>
      <c r="CD5" s="37"/>
      <c r="CE5" s="37" t="s">
        <v>50</v>
      </c>
      <c r="CF5" s="37"/>
      <c r="CG5" s="37"/>
      <c r="CH5" s="38"/>
      <c r="CI5" s="45" t="s">
        <v>3</v>
      </c>
      <c r="CJ5" s="46"/>
      <c r="CK5" s="46"/>
      <c r="CL5" s="47"/>
      <c r="CN5" s="53" t="s">
        <v>64</v>
      </c>
      <c r="CO5" s="21" t="s">
        <v>61</v>
      </c>
    </row>
    <row r="6" spans="1:93" s="22" customFormat="1" ht="15.75">
      <c r="A6" s="37"/>
      <c r="B6" s="41"/>
      <c r="C6" s="39">
        <v>11010000</v>
      </c>
      <c r="D6" s="39"/>
      <c r="E6" s="39"/>
      <c r="F6" s="39"/>
      <c r="G6" s="39">
        <v>11020000</v>
      </c>
      <c r="H6" s="39"/>
      <c r="I6" s="39"/>
      <c r="J6" s="39"/>
      <c r="K6" s="39">
        <v>13010000</v>
      </c>
      <c r="L6" s="39"/>
      <c r="M6" s="39"/>
      <c r="N6" s="39"/>
      <c r="O6" s="39">
        <v>13030000</v>
      </c>
      <c r="P6" s="39"/>
      <c r="Q6" s="39"/>
      <c r="R6" s="39"/>
      <c r="S6" s="39">
        <v>14000000</v>
      </c>
      <c r="T6" s="39"/>
      <c r="U6" s="39"/>
      <c r="V6" s="39"/>
      <c r="W6" s="39" t="s">
        <v>43</v>
      </c>
      <c r="X6" s="39"/>
      <c r="Y6" s="39"/>
      <c r="Z6" s="39"/>
      <c r="AA6" s="39" t="s">
        <v>41</v>
      </c>
      <c r="AB6" s="39"/>
      <c r="AC6" s="39"/>
      <c r="AD6" s="39"/>
      <c r="AE6" s="39" t="s">
        <v>47</v>
      </c>
      <c r="AF6" s="39"/>
      <c r="AG6" s="39"/>
      <c r="AH6" s="39"/>
      <c r="AI6" s="39">
        <v>18020200</v>
      </c>
      <c r="AJ6" s="39"/>
      <c r="AK6" s="39"/>
      <c r="AL6" s="39"/>
      <c r="AM6" s="39">
        <v>18030000</v>
      </c>
      <c r="AN6" s="39"/>
      <c r="AO6" s="39"/>
      <c r="AP6" s="39"/>
      <c r="AQ6" s="39">
        <v>18040000</v>
      </c>
      <c r="AR6" s="39"/>
      <c r="AS6" s="39"/>
      <c r="AT6" s="39"/>
      <c r="AU6" s="39">
        <v>18050000</v>
      </c>
      <c r="AV6" s="39"/>
      <c r="AW6" s="39"/>
      <c r="AX6" s="39"/>
      <c r="AY6" s="39">
        <v>21010300</v>
      </c>
      <c r="AZ6" s="39"/>
      <c r="BA6" s="39"/>
      <c r="BB6" s="39"/>
      <c r="BC6" s="39">
        <v>21050000</v>
      </c>
      <c r="BD6" s="39"/>
      <c r="BE6" s="39"/>
      <c r="BF6" s="39"/>
      <c r="BG6" s="39">
        <v>21081100</v>
      </c>
      <c r="BH6" s="39"/>
      <c r="BI6" s="39"/>
      <c r="BJ6" s="39"/>
      <c r="BK6" s="39">
        <v>21081500</v>
      </c>
      <c r="BL6" s="39"/>
      <c r="BM6" s="39"/>
      <c r="BN6" s="39"/>
      <c r="BO6" s="39">
        <v>22010000</v>
      </c>
      <c r="BP6" s="39"/>
      <c r="BQ6" s="39"/>
      <c r="BR6" s="39"/>
      <c r="BS6" s="39">
        <v>22080400</v>
      </c>
      <c r="BT6" s="39"/>
      <c r="BU6" s="39"/>
      <c r="BV6" s="39"/>
      <c r="BW6" s="39">
        <v>22090000</v>
      </c>
      <c r="BX6" s="39"/>
      <c r="BY6" s="39"/>
      <c r="BZ6" s="39"/>
      <c r="CA6" s="39" t="s">
        <v>63</v>
      </c>
      <c r="CB6" s="39"/>
      <c r="CC6" s="39"/>
      <c r="CD6" s="39"/>
      <c r="CE6" s="39">
        <v>31010200</v>
      </c>
      <c r="CF6" s="39"/>
      <c r="CG6" s="39"/>
      <c r="CH6" s="40"/>
      <c r="CI6" s="48"/>
      <c r="CJ6" s="39"/>
      <c r="CK6" s="39"/>
      <c r="CL6" s="49"/>
      <c r="CN6" s="34"/>
      <c r="CO6" s="35"/>
    </row>
    <row r="7" spans="1:93" s="26" customFormat="1" ht="48.75" customHeight="1" thickBot="1">
      <c r="A7" s="37"/>
      <c r="B7" s="41"/>
      <c r="C7" s="32" t="s">
        <v>53</v>
      </c>
      <c r="D7" s="32" t="s">
        <v>1</v>
      </c>
      <c r="E7" s="32" t="s">
        <v>2</v>
      </c>
      <c r="F7" s="32" t="s">
        <v>46</v>
      </c>
      <c r="G7" s="32" t="s">
        <v>53</v>
      </c>
      <c r="H7" s="32" t="s">
        <v>1</v>
      </c>
      <c r="I7" s="32" t="s">
        <v>2</v>
      </c>
      <c r="J7" s="32" t="s">
        <v>46</v>
      </c>
      <c r="K7" s="32" t="s">
        <v>53</v>
      </c>
      <c r="L7" s="32" t="s">
        <v>1</v>
      </c>
      <c r="M7" s="32" t="s">
        <v>2</v>
      </c>
      <c r="N7" s="32" t="s">
        <v>46</v>
      </c>
      <c r="O7" s="32" t="s">
        <v>53</v>
      </c>
      <c r="P7" s="32" t="s">
        <v>1</v>
      </c>
      <c r="Q7" s="32" t="s">
        <v>2</v>
      </c>
      <c r="R7" s="32" t="s">
        <v>46</v>
      </c>
      <c r="S7" s="32" t="s">
        <v>53</v>
      </c>
      <c r="T7" s="32" t="s">
        <v>1</v>
      </c>
      <c r="U7" s="32" t="s">
        <v>2</v>
      </c>
      <c r="V7" s="32" t="s">
        <v>46</v>
      </c>
      <c r="W7" s="32" t="s">
        <v>53</v>
      </c>
      <c r="X7" s="32" t="s">
        <v>1</v>
      </c>
      <c r="Y7" s="32" t="s">
        <v>2</v>
      </c>
      <c r="Z7" s="32" t="s">
        <v>46</v>
      </c>
      <c r="AA7" s="32" t="s">
        <v>53</v>
      </c>
      <c r="AB7" s="32" t="s">
        <v>1</v>
      </c>
      <c r="AC7" s="32" t="s">
        <v>2</v>
      </c>
      <c r="AD7" s="32" t="s">
        <v>46</v>
      </c>
      <c r="AE7" s="32" t="s">
        <v>53</v>
      </c>
      <c r="AF7" s="32" t="s">
        <v>1</v>
      </c>
      <c r="AG7" s="32" t="s">
        <v>2</v>
      </c>
      <c r="AH7" s="32" t="s">
        <v>46</v>
      </c>
      <c r="AI7" s="32" t="s">
        <v>53</v>
      </c>
      <c r="AJ7" s="32" t="s">
        <v>1</v>
      </c>
      <c r="AK7" s="32" t="s">
        <v>2</v>
      </c>
      <c r="AL7" s="32" t="s">
        <v>46</v>
      </c>
      <c r="AM7" s="32" t="s">
        <v>53</v>
      </c>
      <c r="AN7" s="32" t="s">
        <v>1</v>
      </c>
      <c r="AO7" s="32" t="s">
        <v>2</v>
      </c>
      <c r="AP7" s="32" t="s">
        <v>46</v>
      </c>
      <c r="AQ7" s="32" t="s">
        <v>53</v>
      </c>
      <c r="AR7" s="32" t="s">
        <v>1</v>
      </c>
      <c r="AS7" s="32" t="s">
        <v>2</v>
      </c>
      <c r="AT7" s="32" t="s">
        <v>46</v>
      </c>
      <c r="AU7" s="32" t="s">
        <v>53</v>
      </c>
      <c r="AV7" s="32" t="s">
        <v>1</v>
      </c>
      <c r="AW7" s="32" t="s">
        <v>2</v>
      </c>
      <c r="AX7" s="32" t="s">
        <v>46</v>
      </c>
      <c r="AY7" s="32" t="s">
        <v>53</v>
      </c>
      <c r="AZ7" s="32" t="s">
        <v>1</v>
      </c>
      <c r="BA7" s="32" t="s">
        <v>2</v>
      </c>
      <c r="BB7" s="32" t="s">
        <v>46</v>
      </c>
      <c r="BC7" s="32" t="s">
        <v>53</v>
      </c>
      <c r="BD7" s="32" t="s">
        <v>1</v>
      </c>
      <c r="BE7" s="32" t="s">
        <v>2</v>
      </c>
      <c r="BF7" s="32" t="s">
        <v>46</v>
      </c>
      <c r="BG7" s="32" t="s">
        <v>53</v>
      </c>
      <c r="BH7" s="32" t="s">
        <v>1</v>
      </c>
      <c r="BI7" s="32" t="s">
        <v>2</v>
      </c>
      <c r="BJ7" s="32" t="s">
        <v>46</v>
      </c>
      <c r="BK7" s="32" t="s">
        <v>53</v>
      </c>
      <c r="BL7" s="32" t="s">
        <v>1</v>
      </c>
      <c r="BM7" s="32" t="s">
        <v>2</v>
      </c>
      <c r="BN7" s="32" t="s">
        <v>46</v>
      </c>
      <c r="BO7" s="32" t="s">
        <v>53</v>
      </c>
      <c r="BP7" s="32" t="s">
        <v>1</v>
      </c>
      <c r="BQ7" s="32" t="s">
        <v>2</v>
      </c>
      <c r="BR7" s="32" t="s">
        <v>46</v>
      </c>
      <c r="BS7" s="32" t="s">
        <v>53</v>
      </c>
      <c r="BT7" s="32" t="s">
        <v>1</v>
      </c>
      <c r="BU7" s="32" t="s">
        <v>2</v>
      </c>
      <c r="BV7" s="32" t="s">
        <v>46</v>
      </c>
      <c r="BW7" s="32" t="s">
        <v>53</v>
      </c>
      <c r="BX7" s="32" t="s">
        <v>1</v>
      </c>
      <c r="BY7" s="32" t="s">
        <v>2</v>
      </c>
      <c r="BZ7" s="32" t="s">
        <v>46</v>
      </c>
      <c r="CA7" s="32" t="s">
        <v>53</v>
      </c>
      <c r="CB7" s="32" t="s">
        <v>1</v>
      </c>
      <c r="CC7" s="32" t="s">
        <v>2</v>
      </c>
      <c r="CD7" s="32" t="s">
        <v>46</v>
      </c>
      <c r="CE7" s="32" t="s">
        <v>53</v>
      </c>
      <c r="CF7" s="32" t="s">
        <v>1</v>
      </c>
      <c r="CG7" s="32" t="s">
        <v>2</v>
      </c>
      <c r="CH7" s="33" t="s">
        <v>46</v>
      </c>
      <c r="CI7" s="23" t="s">
        <v>53</v>
      </c>
      <c r="CJ7" s="32" t="s">
        <v>1</v>
      </c>
      <c r="CK7" s="24" t="s">
        <v>2</v>
      </c>
      <c r="CL7" s="25" t="s">
        <v>46</v>
      </c>
      <c r="CM7" s="20"/>
      <c r="CN7" s="23"/>
      <c r="CO7" s="25"/>
    </row>
    <row r="8" spans="1:101" s="28" customFormat="1" ht="42.75" customHeight="1" thickBot="1">
      <c r="A8" s="27">
        <v>1</v>
      </c>
      <c r="B8" s="50" t="s">
        <v>60</v>
      </c>
      <c r="C8" s="51">
        <v>42815140</v>
      </c>
      <c r="D8" s="51">
        <v>43047129.39</v>
      </c>
      <c r="E8" s="1">
        <f>IF(C8=0,"",D8/C8*100)</f>
        <v>100.5418396156126</v>
      </c>
      <c r="F8" s="2">
        <f>D8-C8</f>
        <v>231989.3900000006</v>
      </c>
      <c r="G8" s="51">
        <v>13000</v>
      </c>
      <c r="H8" s="51">
        <v>7811.32</v>
      </c>
      <c r="I8" s="1">
        <f>IF(G8=0,"",H8/G8*100)</f>
        <v>60.08707692307692</v>
      </c>
      <c r="J8" s="2">
        <f>H8-G8</f>
        <v>-5188.68</v>
      </c>
      <c r="K8" s="2">
        <v>921190</v>
      </c>
      <c r="L8" s="2">
        <v>1379519.76</v>
      </c>
      <c r="M8" s="1">
        <v>1379519.76</v>
      </c>
      <c r="N8" s="2">
        <f>L8-K8</f>
        <v>458329.76</v>
      </c>
      <c r="O8" s="5"/>
      <c r="P8" s="5"/>
      <c r="Q8" s="1"/>
      <c r="R8" s="2"/>
      <c r="S8" s="2"/>
      <c r="T8" s="2"/>
      <c r="U8" s="1"/>
      <c r="V8" s="2"/>
      <c r="W8" s="2"/>
      <c r="X8" s="2"/>
      <c r="Y8" s="1"/>
      <c r="Z8" s="2"/>
      <c r="AA8" s="2"/>
      <c r="AB8" s="2"/>
      <c r="AC8" s="1"/>
      <c r="AD8" s="2"/>
      <c r="AE8" s="2"/>
      <c r="AF8" s="2"/>
      <c r="AG8" s="1"/>
      <c r="AH8" s="2"/>
      <c r="AI8" s="2"/>
      <c r="AJ8" s="2"/>
      <c r="AK8" s="1"/>
      <c r="AL8" s="2"/>
      <c r="AM8" s="5"/>
      <c r="AN8" s="5"/>
      <c r="AO8" s="1"/>
      <c r="AP8" s="2"/>
      <c r="AQ8" s="2"/>
      <c r="AR8" s="2"/>
      <c r="AS8" s="1"/>
      <c r="AT8" s="2"/>
      <c r="AU8" s="2"/>
      <c r="AV8" s="2"/>
      <c r="AW8" s="1"/>
      <c r="AX8" s="2"/>
      <c r="AY8" s="2">
        <v>14000</v>
      </c>
      <c r="AZ8" s="2">
        <v>11423</v>
      </c>
      <c r="BA8" s="1">
        <f>IF(AY8=0,"",AZ8/AY8*100)</f>
        <v>81.59285714285714</v>
      </c>
      <c r="BB8" s="2">
        <f>AZ8-AY8</f>
        <v>-2577</v>
      </c>
      <c r="BC8" s="2"/>
      <c r="BD8" s="2"/>
      <c r="BE8" s="1"/>
      <c r="BF8" s="2"/>
      <c r="BG8" s="2"/>
      <c r="BH8" s="2"/>
      <c r="BI8" s="1"/>
      <c r="BJ8" s="2"/>
      <c r="BK8" s="2"/>
      <c r="BL8" s="2"/>
      <c r="BM8" s="1"/>
      <c r="BN8" s="2"/>
      <c r="BO8" s="2">
        <v>513670</v>
      </c>
      <c r="BP8" s="2">
        <v>582045</v>
      </c>
      <c r="BQ8" s="1">
        <f>IF(BO8=0,"",BP8/BO8*100)</f>
        <v>113.31107520392469</v>
      </c>
      <c r="BR8" s="2">
        <f>BP8-BO8</f>
        <v>68375</v>
      </c>
      <c r="BS8" s="2"/>
      <c r="BT8" s="2">
        <v>144776.62</v>
      </c>
      <c r="BU8" s="1"/>
      <c r="BV8" s="2"/>
      <c r="BW8" s="2"/>
      <c r="BX8" s="2"/>
      <c r="BY8" s="1"/>
      <c r="BZ8" s="2"/>
      <c r="CA8" s="2">
        <v>50000</v>
      </c>
      <c r="CB8" s="2">
        <v>133410.13</v>
      </c>
      <c r="CC8" s="1">
        <f>IF(CA8=0,"",CB8/CA8*100)</f>
        <v>266.82026</v>
      </c>
      <c r="CD8" s="2">
        <f>CB8-CA8</f>
        <v>83410.13</v>
      </c>
      <c r="CE8" s="2"/>
      <c r="CF8" s="2"/>
      <c r="CG8" s="2"/>
      <c r="CH8" s="6"/>
      <c r="CI8" s="7">
        <f>SUM(CA8,BW8,BS8,BO8,BK8,BG8,BC8,AY8,AU8,AQ8,AM8,AI8,AE8,AA8,W8,S8,O8,K8,G8,C8)</f>
        <v>44327000</v>
      </c>
      <c r="CJ8" s="3">
        <f>SUM(CB8,BX8,BT8,BP8,BL8,BH8,BD8,AZ8,AV8,AR8,AN8,AJ8,AF8,AB8,X8,T8,P8,L8,H8,D8)</f>
        <v>45306115.22</v>
      </c>
      <c r="CK8" s="1">
        <f>IF(CI8=0,"",CJ8/CI8*100)</f>
        <v>102.2088461208744</v>
      </c>
      <c r="CL8" s="8">
        <f>CJ8-CI8</f>
        <v>979115.2199999988</v>
      </c>
      <c r="CM8" s="9"/>
      <c r="CN8" s="7">
        <v>36994560.77</v>
      </c>
      <c r="CO8" s="8">
        <f>CJ8-CN8</f>
        <v>8311554.4499999955</v>
      </c>
      <c r="CT8" s="7">
        <v>44327000</v>
      </c>
      <c r="CU8" s="3">
        <f>CJ8+1300000</f>
        <v>46606115.22</v>
      </c>
      <c r="CV8" s="1">
        <f>IF(CT8=0,"",CU8/CT8*100)</f>
        <v>105.14159591219799</v>
      </c>
      <c r="CW8" s="8">
        <f>CU8-CT8</f>
        <v>2279115.219999999</v>
      </c>
    </row>
    <row r="9" spans="1:99" s="28" customFormat="1" ht="42.75" customHeight="1" thickBot="1">
      <c r="A9" s="27">
        <v>2</v>
      </c>
      <c r="B9" s="52" t="s">
        <v>52</v>
      </c>
      <c r="C9" s="51"/>
      <c r="D9" s="51"/>
      <c r="E9" s="1">
        <f aca="true" t="shared" si="0" ref="E9:E38">IF(C9=0,"",D9/C9*100)</f>
      </c>
      <c r="F9" s="2">
        <f aca="true" t="shared" si="1" ref="F9:F38">D9-C9</f>
        <v>0</v>
      </c>
      <c r="G9" s="51"/>
      <c r="H9" s="51"/>
      <c r="I9" s="1">
        <f aca="true" t="shared" si="2" ref="I9:I36">IF(G9=0,"",H9/G9*100)</f>
      </c>
      <c r="J9" s="2">
        <f aca="true" t="shared" si="3" ref="J9:J38">H9-G9</f>
        <v>0</v>
      </c>
      <c r="K9" s="2"/>
      <c r="L9" s="2">
        <v>938.66</v>
      </c>
      <c r="M9" s="1">
        <v>938.66</v>
      </c>
      <c r="N9" s="2">
        <f aca="true" t="shared" si="4" ref="N9:N38">L9-K9</f>
        <v>938.66</v>
      </c>
      <c r="O9" s="5">
        <v>231</v>
      </c>
      <c r="P9" s="5">
        <v>231.35</v>
      </c>
      <c r="Q9" s="1">
        <f aca="true" t="shared" si="5" ref="Q9:Q36">IF(O9=0,"",P9/O9*100)</f>
        <v>100.15151515151514</v>
      </c>
      <c r="R9" s="2">
        <f aca="true" t="shared" si="6" ref="R9:R38">P9-O9</f>
        <v>0.3499999999999943</v>
      </c>
      <c r="S9" s="2">
        <v>24500</v>
      </c>
      <c r="T9" s="2">
        <v>12297.2</v>
      </c>
      <c r="U9" s="1">
        <f aca="true" t="shared" si="7" ref="U9:U36">IF(S9=0,"",T9/S9*100)</f>
        <v>50.19265306122449</v>
      </c>
      <c r="V9" s="2">
        <f aca="true" t="shared" si="8" ref="V9:V38">T9-S9</f>
        <v>-12202.8</v>
      </c>
      <c r="W9" s="2">
        <v>96500</v>
      </c>
      <c r="X9" s="2">
        <v>94760.12</v>
      </c>
      <c r="Y9" s="1">
        <f aca="true" t="shared" si="9" ref="Y9:Y36">IF(W9=0,"",X9/W9*100)</f>
        <v>98.19701554404145</v>
      </c>
      <c r="Z9" s="2">
        <f aca="true" t="shared" si="10" ref="Z9:Z38">X9-W9</f>
        <v>-1739.8800000000047</v>
      </c>
      <c r="AA9" s="2">
        <v>507666</v>
      </c>
      <c r="AB9" s="2">
        <v>546384.61</v>
      </c>
      <c r="AC9" s="1">
        <f aca="true" t="shared" si="11" ref="AC9:AC36">IF(AA9=0,"",AB9/AA9*100)</f>
        <v>107.62678808507955</v>
      </c>
      <c r="AD9" s="2">
        <f>AB9-AA9</f>
        <v>38718.609999999986</v>
      </c>
      <c r="AE9" s="2"/>
      <c r="AF9" s="2"/>
      <c r="AG9" s="1">
        <f aca="true" t="shared" si="12" ref="AG9:AG36">IF(AE9=0,"",AF9/AE9*100)</f>
      </c>
      <c r="AH9" s="2">
        <f aca="true" t="shared" si="13" ref="AH9:AH38">AF9-AE9</f>
        <v>0</v>
      </c>
      <c r="AI9" s="2"/>
      <c r="AJ9" s="2"/>
      <c r="AK9" s="1">
        <f aca="true" t="shared" si="14" ref="AK9:AK36">IF(AI9=0,"",AJ9/AI9*100)</f>
      </c>
      <c r="AL9" s="2">
        <f aca="true" t="shared" si="15" ref="AL9:AL38">AJ9-AI9</f>
        <v>0</v>
      </c>
      <c r="AM9" s="5"/>
      <c r="AN9" s="5"/>
      <c r="AO9" s="1">
        <f aca="true" t="shared" si="16" ref="AO9:AO36">IF(AM9=0,"",AN9/AM9*100)</f>
      </c>
      <c r="AP9" s="2">
        <f aca="true" t="shared" si="17" ref="AP9:AP38">AN9-AM9</f>
        <v>0</v>
      </c>
      <c r="AQ9" s="2"/>
      <c r="AR9" s="2"/>
      <c r="AS9" s="1">
        <f aca="true" t="shared" si="18" ref="AS9:AS36">IF(AQ9=0,"",AR9/AQ9*100)</f>
      </c>
      <c r="AT9" s="2">
        <f aca="true" t="shared" si="19" ref="AT9:AT38">AR9-AQ9</f>
        <v>0</v>
      </c>
      <c r="AU9" s="2">
        <v>559350</v>
      </c>
      <c r="AV9" s="2">
        <v>574174.03</v>
      </c>
      <c r="AW9" s="1">
        <f aca="true" t="shared" si="20" ref="AW9:AW36">IF(AU9=0,"",AV9/AU9*100)</f>
        <v>102.65022436756949</v>
      </c>
      <c r="AX9" s="2">
        <f aca="true" t="shared" si="21" ref="AX9:AX38">AV9-AU9</f>
        <v>14824.030000000028</v>
      </c>
      <c r="AY9" s="2"/>
      <c r="AZ9" s="2"/>
      <c r="BA9" s="1">
        <f aca="true" t="shared" si="22" ref="BA9:BA36">IF(AY9=0,"",AZ9/AY9*100)</f>
      </c>
      <c r="BB9" s="2">
        <f aca="true" t="shared" si="23" ref="BB9:BB38">AZ9-AY9</f>
        <v>0</v>
      </c>
      <c r="BC9" s="2"/>
      <c r="BD9" s="2"/>
      <c r="BE9" s="1">
        <f aca="true" t="shared" si="24" ref="BE9:BE36">IF(BC9=0,"",BD9/BC9*100)</f>
      </c>
      <c r="BF9" s="2">
        <f aca="true" t="shared" si="25" ref="BF9:BF38">BD9-BC9</f>
        <v>0</v>
      </c>
      <c r="BG9" s="2">
        <v>850</v>
      </c>
      <c r="BH9" s="2">
        <v>850</v>
      </c>
      <c r="BI9" s="1">
        <f aca="true" t="shared" si="26" ref="BI9:BI36">IF(BG9=0,"",BH9/BG9*100)</f>
        <v>100</v>
      </c>
      <c r="BJ9" s="2">
        <f aca="true" t="shared" si="27" ref="BJ9:BJ38">BH9-BG9</f>
        <v>0</v>
      </c>
      <c r="BK9" s="2"/>
      <c r="BL9" s="2"/>
      <c r="BM9" s="1">
        <f aca="true" t="shared" si="28" ref="BM9:BM36">IF(BK9=0,"",BL9/BK9*100)</f>
      </c>
      <c r="BN9" s="2">
        <f aca="true" t="shared" si="29" ref="BN9:BN38">BL9-BK9</f>
        <v>0</v>
      </c>
      <c r="BO9" s="2">
        <v>800</v>
      </c>
      <c r="BP9" s="2">
        <v>1529.22</v>
      </c>
      <c r="BQ9" s="1">
        <f aca="true" t="shared" si="30" ref="BQ9:BQ36">IF(BO9=0,"",BP9/BO9*100)</f>
        <v>191.1525</v>
      </c>
      <c r="BR9" s="2">
        <f aca="true" t="shared" si="31" ref="BR9:BR38">BP9-BO9</f>
        <v>729.22</v>
      </c>
      <c r="BS9" s="2">
        <v>6377</v>
      </c>
      <c r="BT9" s="2">
        <v>6377.65</v>
      </c>
      <c r="BU9" s="1">
        <f aca="true" t="shared" si="32" ref="BU9:BU36">IF(BS9=0,"",BT9/BS9*100)</f>
        <v>100.01019288066489</v>
      </c>
      <c r="BV9" s="2">
        <f aca="true" t="shared" si="33" ref="BV9:BV38">BT9-BS9</f>
        <v>0.6499999999996362</v>
      </c>
      <c r="BW9" s="2">
        <v>70</v>
      </c>
      <c r="BX9" s="2">
        <v>115.94</v>
      </c>
      <c r="BY9" s="1">
        <f aca="true" t="shared" si="34" ref="BY9:BY36">IF(BW9=0,"",BX9/BW9*100)</f>
        <v>165.62857142857143</v>
      </c>
      <c r="BZ9" s="2">
        <f aca="true" t="shared" si="35" ref="BZ9:BZ38">BX9-BW9</f>
        <v>45.94</v>
      </c>
      <c r="CA9" s="2">
        <v>15276</v>
      </c>
      <c r="CB9" s="2">
        <v>15276.1</v>
      </c>
      <c r="CC9" s="1">
        <f aca="true" t="shared" si="36" ref="CC9:CC36">IF(CA9=0,"",CB9/CA9*100)</f>
        <v>100.0006546216287</v>
      </c>
      <c r="CD9" s="2">
        <f aca="true" t="shared" si="37" ref="CD9:CD38">CB9-CA9</f>
        <v>0.1000000000003638</v>
      </c>
      <c r="CE9" s="2"/>
      <c r="CF9" s="2"/>
      <c r="CG9" s="2"/>
      <c r="CH9" s="6"/>
      <c r="CI9" s="7">
        <f aca="true" t="shared" si="38" ref="CI9:CI36">SUM(CA9,BW9,BS9,BO9,BK9,BG9,BC9,AY9,AU9,AQ9,AM9,AI9,AE9,AA9,W9,S9,O9,K9,G9,C9)</f>
        <v>1211620</v>
      </c>
      <c r="CJ9" s="3">
        <f aca="true" t="shared" si="39" ref="CJ9:CJ37">SUM(CB9,BX9,BT9,BP9,BL9,BH9,BD9,AZ9,AV9,AR9,AN9,AJ9,AF9,AB9,X9,T9,P9,L9,H9,D9)</f>
        <v>1252934.88</v>
      </c>
      <c r="CK9" s="1">
        <f aca="true" t="shared" si="40" ref="CK9:CK36">IF(CI9=0,"",CJ9/CI9*100)</f>
        <v>103.40988758851783</v>
      </c>
      <c r="CL9" s="8">
        <f aca="true" t="shared" si="41" ref="CL9:CL38">CJ9-CI9</f>
        <v>41314.87999999989</v>
      </c>
      <c r="CM9" s="9"/>
      <c r="CN9" s="7">
        <v>1097470.47</v>
      </c>
      <c r="CO9" s="8">
        <f>CJ9-CN9</f>
        <v>155464.40999999992</v>
      </c>
      <c r="CU9" s="28">
        <v>1300000</v>
      </c>
    </row>
    <row r="10" spans="1:93" s="22" customFormat="1" ht="42.75" customHeight="1">
      <c r="A10" s="27">
        <v>3</v>
      </c>
      <c r="B10" s="52" t="s">
        <v>4</v>
      </c>
      <c r="C10" s="51"/>
      <c r="D10" s="51"/>
      <c r="E10" s="1">
        <f t="shared" si="0"/>
      </c>
      <c r="F10" s="2">
        <f t="shared" si="1"/>
        <v>0</v>
      </c>
      <c r="G10" s="51"/>
      <c r="H10" s="51"/>
      <c r="I10" s="1">
        <f t="shared" si="2"/>
      </c>
      <c r="J10" s="2">
        <f t="shared" si="3"/>
        <v>0</v>
      </c>
      <c r="K10" s="2">
        <v>5400</v>
      </c>
      <c r="L10" s="2">
        <v>13913</v>
      </c>
      <c r="M10" s="1">
        <v>13913</v>
      </c>
      <c r="N10" s="2">
        <f t="shared" si="4"/>
        <v>8513</v>
      </c>
      <c r="O10" s="5"/>
      <c r="P10" s="5">
        <v>65.14</v>
      </c>
      <c r="Q10" s="1">
        <f t="shared" si="5"/>
      </c>
      <c r="R10" s="2">
        <f t="shared" si="6"/>
        <v>65.14</v>
      </c>
      <c r="S10" s="2">
        <v>69000</v>
      </c>
      <c r="T10" s="2">
        <v>81700</v>
      </c>
      <c r="U10" s="1">
        <f t="shared" si="7"/>
        <v>118.40579710144927</v>
      </c>
      <c r="V10" s="2">
        <f t="shared" si="8"/>
        <v>12700</v>
      </c>
      <c r="W10" s="2">
        <v>152800</v>
      </c>
      <c r="X10" s="2">
        <v>144344.28</v>
      </c>
      <c r="Y10" s="1">
        <f t="shared" si="9"/>
        <v>94.46615183246074</v>
      </c>
      <c r="Z10" s="2">
        <f t="shared" si="10"/>
        <v>-8455.720000000001</v>
      </c>
      <c r="AA10" s="2">
        <v>872000</v>
      </c>
      <c r="AB10" s="2">
        <v>1095553.68</v>
      </c>
      <c r="AC10" s="1">
        <f t="shared" si="11"/>
        <v>125.63688990825688</v>
      </c>
      <c r="AD10" s="2">
        <f>AB10-AA10</f>
        <v>223553.67999999993</v>
      </c>
      <c r="AE10" s="2"/>
      <c r="AF10" s="2">
        <v>18750</v>
      </c>
      <c r="AG10" s="1">
        <f t="shared" si="12"/>
      </c>
      <c r="AH10" s="2">
        <f t="shared" si="13"/>
        <v>18750</v>
      </c>
      <c r="AI10" s="2"/>
      <c r="AJ10" s="2"/>
      <c r="AK10" s="1">
        <f t="shared" si="14"/>
      </c>
      <c r="AL10" s="2">
        <f t="shared" si="15"/>
        <v>0</v>
      </c>
      <c r="AM10" s="5"/>
      <c r="AN10" s="5"/>
      <c r="AO10" s="1">
        <f t="shared" si="16"/>
      </c>
      <c r="AP10" s="2">
        <f t="shared" si="17"/>
        <v>0</v>
      </c>
      <c r="AQ10" s="2"/>
      <c r="AR10" s="2"/>
      <c r="AS10" s="1">
        <f t="shared" si="18"/>
      </c>
      <c r="AT10" s="2">
        <f t="shared" si="19"/>
        <v>0</v>
      </c>
      <c r="AU10" s="2">
        <v>391000</v>
      </c>
      <c r="AV10" s="2">
        <v>439097.58</v>
      </c>
      <c r="AW10" s="1">
        <f t="shared" si="20"/>
        <v>112.30117135549872</v>
      </c>
      <c r="AX10" s="2">
        <f t="shared" si="21"/>
        <v>48097.580000000016</v>
      </c>
      <c r="AY10" s="2"/>
      <c r="AZ10" s="2"/>
      <c r="BA10" s="1">
        <f t="shared" si="22"/>
      </c>
      <c r="BB10" s="2">
        <f t="shared" si="23"/>
        <v>0</v>
      </c>
      <c r="BC10" s="2"/>
      <c r="BD10" s="2"/>
      <c r="BE10" s="1">
        <f t="shared" si="24"/>
      </c>
      <c r="BF10" s="2">
        <f t="shared" si="25"/>
        <v>0</v>
      </c>
      <c r="BG10" s="2">
        <v>51</v>
      </c>
      <c r="BH10" s="2">
        <v>442</v>
      </c>
      <c r="BI10" s="1">
        <f t="shared" si="26"/>
        <v>866.6666666666666</v>
      </c>
      <c r="BJ10" s="2">
        <f t="shared" si="27"/>
        <v>391</v>
      </c>
      <c r="BK10" s="2"/>
      <c r="BL10" s="2">
        <v>1700</v>
      </c>
      <c r="BM10" s="1">
        <f t="shared" si="28"/>
      </c>
      <c r="BN10" s="2">
        <f t="shared" si="29"/>
        <v>1700</v>
      </c>
      <c r="BO10" s="2">
        <v>2050</v>
      </c>
      <c r="BP10" s="2">
        <v>2412.02</v>
      </c>
      <c r="BQ10" s="1">
        <f t="shared" si="30"/>
        <v>117.65951219512193</v>
      </c>
      <c r="BR10" s="2">
        <f t="shared" si="31"/>
        <v>362.02</v>
      </c>
      <c r="BS10" s="2"/>
      <c r="BT10" s="2"/>
      <c r="BU10" s="1">
        <f t="shared" si="32"/>
      </c>
      <c r="BV10" s="2">
        <f t="shared" si="33"/>
        <v>0</v>
      </c>
      <c r="BW10" s="2">
        <v>30</v>
      </c>
      <c r="BX10" s="2">
        <v>68</v>
      </c>
      <c r="BY10" s="1">
        <f t="shared" si="34"/>
        <v>226.66666666666666</v>
      </c>
      <c r="BZ10" s="2">
        <f t="shared" si="35"/>
        <v>38</v>
      </c>
      <c r="CA10" s="2"/>
      <c r="CB10" s="2"/>
      <c r="CC10" s="1">
        <f t="shared" si="36"/>
      </c>
      <c r="CD10" s="2">
        <f t="shared" si="37"/>
        <v>0</v>
      </c>
      <c r="CE10" s="2"/>
      <c r="CF10" s="2"/>
      <c r="CG10" s="2"/>
      <c r="CH10" s="6"/>
      <c r="CI10" s="7">
        <f t="shared" si="38"/>
        <v>1492331</v>
      </c>
      <c r="CJ10" s="3">
        <f t="shared" si="39"/>
        <v>1798045.7</v>
      </c>
      <c r="CK10" s="1">
        <f t="shared" si="40"/>
        <v>120.48571664061123</v>
      </c>
      <c r="CL10" s="8">
        <f t="shared" si="41"/>
        <v>305714.69999999995</v>
      </c>
      <c r="CM10" s="9"/>
      <c r="CN10" s="7">
        <v>1709868.3199999998</v>
      </c>
      <c r="CO10" s="8">
        <f aca="true" t="shared" si="42" ref="CO10:CO38">CJ10-CN10</f>
        <v>88177.38000000012</v>
      </c>
    </row>
    <row r="11" spans="1:93" s="22" customFormat="1" ht="42.75" customHeight="1">
      <c r="A11" s="27">
        <v>4</v>
      </c>
      <c r="B11" s="52" t="s">
        <v>5</v>
      </c>
      <c r="C11" s="51"/>
      <c r="D11" s="51"/>
      <c r="E11" s="1">
        <f t="shared" si="0"/>
      </c>
      <c r="F11" s="2">
        <f t="shared" si="1"/>
        <v>0</v>
      </c>
      <c r="G11" s="51"/>
      <c r="H11" s="51"/>
      <c r="I11" s="1">
        <f t="shared" si="2"/>
      </c>
      <c r="J11" s="2">
        <f t="shared" si="3"/>
        <v>0</v>
      </c>
      <c r="K11" s="2">
        <v>38510</v>
      </c>
      <c r="L11" s="2">
        <v>9056.58</v>
      </c>
      <c r="M11" s="1">
        <v>9056.58</v>
      </c>
      <c r="N11" s="2">
        <f t="shared" si="4"/>
        <v>-29453.42</v>
      </c>
      <c r="O11" s="5"/>
      <c r="P11" s="5"/>
      <c r="Q11" s="1">
        <f t="shared" si="5"/>
      </c>
      <c r="R11" s="2">
        <f t="shared" si="6"/>
        <v>0</v>
      </c>
      <c r="S11" s="2">
        <v>500</v>
      </c>
      <c r="T11" s="2">
        <v>6051</v>
      </c>
      <c r="U11" s="1">
        <f t="shared" si="7"/>
        <v>1210.2</v>
      </c>
      <c r="V11" s="2">
        <f t="shared" si="8"/>
        <v>5551</v>
      </c>
      <c r="W11" s="2">
        <v>500</v>
      </c>
      <c r="X11" s="2">
        <v>960.96</v>
      </c>
      <c r="Y11" s="1">
        <f t="shared" si="9"/>
        <v>192.192</v>
      </c>
      <c r="Z11" s="2">
        <f t="shared" si="10"/>
        <v>460.96000000000004</v>
      </c>
      <c r="AA11" s="2">
        <v>263400</v>
      </c>
      <c r="AB11" s="2">
        <v>321696.63</v>
      </c>
      <c r="AC11" s="1">
        <f t="shared" si="11"/>
        <v>122.1323576309795</v>
      </c>
      <c r="AD11" s="2">
        <f>AB11-AA11</f>
        <v>58296.630000000005</v>
      </c>
      <c r="AE11" s="2"/>
      <c r="AF11" s="2"/>
      <c r="AG11" s="1">
        <f t="shared" si="12"/>
      </c>
      <c r="AH11" s="2">
        <f t="shared" si="13"/>
        <v>0</v>
      </c>
      <c r="AI11" s="2"/>
      <c r="AJ11" s="2"/>
      <c r="AK11" s="1">
        <f t="shared" si="14"/>
      </c>
      <c r="AL11" s="2">
        <f t="shared" si="15"/>
        <v>0</v>
      </c>
      <c r="AM11" s="5"/>
      <c r="AN11" s="5"/>
      <c r="AO11" s="1">
        <f t="shared" si="16"/>
      </c>
      <c r="AP11" s="2">
        <f t="shared" si="17"/>
        <v>0</v>
      </c>
      <c r="AQ11" s="2"/>
      <c r="AR11" s="2"/>
      <c r="AS11" s="1">
        <f t="shared" si="18"/>
      </c>
      <c r="AT11" s="2">
        <f t="shared" si="19"/>
        <v>0</v>
      </c>
      <c r="AU11" s="2">
        <v>35850</v>
      </c>
      <c r="AV11" s="2">
        <v>34814.4</v>
      </c>
      <c r="AW11" s="1">
        <f t="shared" si="20"/>
        <v>97.11129707112971</v>
      </c>
      <c r="AX11" s="2">
        <f t="shared" si="21"/>
        <v>-1035.5999999999985</v>
      </c>
      <c r="AY11" s="2"/>
      <c r="AZ11" s="2"/>
      <c r="BA11" s="1">
        <f t="shared" si="22"/>
      </c>
      <c r="BB11" s="2">
        <f t="shared" si="23"/>
        <v>0</v>
      </c>
      <c r="BC11" s="2"/>
      <c r="BD11" s="2"/>
      <c r="BE11" s="1">
        <f t="shared" si="24"/>
      </c>
      <c r="BF11" s="2">
        <f t="shared" si="25"/>
        <v>0</v>
      </c>
      <c r="BG11" s="2"/>
      <c r="BH11" s="2"/>
      <c r="BI11" s="1">
        <f t="shared" si="26"/>
      </c>
      <c r="BJ11" s="2">
        <f t="shared" si="27"/>
        <v>0</v>
      </c>
      <c r="BK11" s="2"/>
      <c r="BL11" s="2"/>
      <c r="BM11" s="1">
        <f t="shared" si="28"/>
      </c>
      <c r="BN11" s="2">
        <f t="shared" si="29"/>
        <v>0</v>
      </c>
      <c r="BO11" s="2">
        <v>210</v>
      </c>
      <c r="BP11" s="2">
        <v>130.35</v>
      </c>
      <c r="BQ11" s="1">
        <f t="shared" si="30"/>
        <v>62.07142857142857</v>
      </c>
      <c r="BR11" s="2">
        <f t="shared" si="31"/>
        <v>-79.65</v>
      </c>
      <c r="BS11" s="2">
        <v>700</v>
      </c>
      <c r="BT11" s="2">
        <v>910</v>
      </c>
      <c r="BU11" s="1">
        <f t="shared" si="32"/>
        <v>130</v>
      </c>
      <c r="BV11" s="2">
        <f t="shared" si="33"/>
        <v>210</v>
      </c>
      <c r="BW11" s="2"/>
      <c r="BX11" s="2">
        <v>35.36</v>
      </c>
      <c r="BY11" s="1">
        <f t="shared" si="34"/>
      </c>
      <c r="BZ11" s="2">
        <f t="shared" si="35"/>
        <v>35.36</v>
      </c>
      <c r="CA11" s="2"/>
      <c r="CB11" s="2"/>
      <c r="CC11" s="1">
        <f t="shared" si="36"/>
      </c>
      <c r="CD11" s="2">
        <f t="shared" si="37"/>
        <v>0</v>
      </c>
      <c r="CE11" s="2"/>
      <c r="CF11" s="2"/>
      <c r="CG11" s="2"/>
      <c r="CH11" s="6"/>
      <c r="CI11" s="7">
        <f t="shared" si="38"/>
        <v>339670</v>
      </c>
      <c r="CJ11" s="3">
        <f t="shared" si="39"/>
        <v>373655.28</v>
      </c>
      <c r="CK11" s="1">
        <f t="shared" si="40"/>
        <v>110.00538169399712</v>
      </c>
      <c r="CL11" s="8">
        <f t="shared" si="41"/>
        <v>33985.28000000003</v>
      </c>
      <c r="CM11" s="9"/>
      <c r="CN11" s="7">
        <v>383861.20999999996</v>
      </c>
      <c r="CO11" s="8">
        <f t="shared" si="42"/>
        <v>-10205.929999999935</v>
      </c>
    </row>
    <row r="12" spans="1:93" s="22" customFormat="1" ht="42.75" customHeight="1">
      <c r="A12" s="27">
        <v>5</v>
      </c>
      <c r="B12" s="52" t="s">
        <v>6</v>
      </c>
      <c r="C12" s="51"/>
      <c r="D12" s="51"/>
      <c r="E12" s="1">
        <f t="shared" si="0"/>
      </c>
      <c r="F12" s="2">
        <f t="shared" si="1"/>
        <v>0</v>
      </c>
      <c r="G12" s="51">
        <v>2000</v>
      </c>
      <c r="H12" s="51">
        <v>1196.4</v>
      </c>
      <c r="I12" s="1">
        <f t="shared" si="2"/>
        <v>59.82000000000001</v>
      </c>
      <c r="J12" s="2">
        <f t="shared" si="3"/>
        <v>-803.5999999999999</v>
      </c>
      <c r="K12" s="2">
        <v>7000</v>
      </c>
      <c r="L12" s="2">
        <v>17682.34</v>
      </c>
      <c r="M12" s="1">
        <v>17682.34</v>
      </c>
      <c r="N12" s="2">
        <f t="shared" si="4"/>
        <v>10682.34</v>
      </c>
      <c r="O12" s="5"/>
      <c r="P12" s="5">
        <v>377.32</v>
      </c>
      <c r="Q12" s="1">
        <f t="shared" si="5"/>
      </c>
      <c r="R12" s="2">
        <f t="shared" si="6"/>
        <v>377.32</v>
      </c>
      <c r="S12" s="2">
        <v>210000</v>
      </c>
      <c r="T12" s="2">
        <v>261550.44</v>
      </c>
      <c r="U12" s="1">
        <f t="shared" si="7"/>
        <v>124.54782857142857</v>
      </c>
      <c r="V12" s="2">
        <f t="shared" si="8"/>
        <v>51550.44</v>
      </c>
      <c r="W12" s="2">
        <v>96800</v>
      </c>
      <c r="X12" s="2">
        <v>92115.95</v>
      </c>
      <c r="Y12" s="1">
        <f t="shared" si="9"/>
        <v>95.16110537190082</v>
      </c>
      <c r="Z12" s="2">
        <f t="shared" si="10"/>
        <v>-4684.050000000003</v>
      </c>
      <c r="AA12" s="2">
        <v>152000</v>
      </c>
      <c r="AB12" s="2">
        <v>186161.65000000002</v>
      </c>
      <c r="AC12" s="1">
        <f t="shared" si="11"/>
        <v>122.47476973684212</v>
      </c>
      <c r="AD12" s="2">
        <f aca="true" t="shared" si="43" ref="AD12:AD38">AB12-AA12</f>
        <v>34161.65000000002</v>
      </c>
      <c r="AE12" s="2"/>
      <c r="AF12" s="2"/>
      <c r="AG12" s="1">
        <f t="shared" si="12"/>
      </c>
      <c r="AH12" s="2">
        <f t="shared" si="13"/>
        <v>0</v>
      </c>
      <c r="AI12" s="2"/>
      <c r="AJ12" s="2"/>
      <c r="AK12" s="1">
        <f t="shared" si="14"/>
      </c>
      <c r="AL12" s="2">
        <f t="shared" si="15"/>
        <v>0</v>
      </c>
      <c r="AM12" s="2">
        <v>92000</v>
      </c>
      <c r="AN12" s="2">
        <v>288595.52</v>
      </c>
      <c r="AO12" s="1">
        <f t="shared" si="16"/>
        <v>313.69078260869566</v>
      </c>
      <c r="AP12" s="2">
        <f t="shared" si="17"/>
        <v>196595.52000000002</v>
      </c>
      <c r="AQ12" s="2"/>
      <c r="AR12" s="2"/>
      <c r="AS12" s="1">
        <f t="shared" si="18"/>
      </c>
      <c r="AT12" s="2">
        <f t="shared" si="19"/>
        <v>0</v>
      </c>
      <c r="AU12" s="2">
        <v>442500</v>
      </c>
      <c r="AV12" s="2">
        <v>348925.5</v>
      </c>
      <c r="AW12" s="1">
        <f t="shared" si="20"/>
        <v>78.85322033898305</v>
      </c>
      <c r="AX12" s="2">
        <f t="shared" si="21"/>
        <v>-93574.5</v>
      </c>
      <c r="AY12" s="2">
        <v>2000</v>
      </c>
      <c r="AZ12" s="2"/>
      <c r="BA12" s="1">
        <f t="shared" si="22"/>
        <v>0</v>
      </c>
      <c r="BB12" s="2">
        <f t="shared" si="23"/>
        <v>-2000</v>
      </c>
      <c r="BC12" s="2"/>
      <c r="BD12" s="2"/>
      <c r="BE12" s="1">
        <f t="shared" si="24"/>
      </c>
      <c r="BF12" s="2">
        <f t="shared" si="25"/>
        <v>0</v>
      </c>
      <c r="BG12" s="2">
        <v>50</v>
      </c>
      <c r="BH12" s="2">
        <v>51</v>
      </c>
      <c r="BI12" s="1">
        <f t="shared" si="26"/>
        <v>102</v>
      </c>
      <c r="BJ12" s="2">
        <f t="shared" si="27"/>
        <v>1</v>
      </c>
      <c r="BK12" s="2"/>
      <c r="BL12" s="2"/>
      <c r="BM12" s="1">
        <f t="shared" si="28"/>
      </c>
      <c r="BN12" s="2">
        <f t="shared" si="29"/>
        <v>0</v>
      </c>
      <c r="BO12" s="2">
        <v>1400</v>
      </c>
      <c r="BP12" s="2">
        <v>1392.5</v>
      </c>
      <c r="BQ12" s="1">
        <f t="shared" si="30"/>
        <v>99.46428571428572</v>
      </c>
      <c r="BR12" s="2">
        <f t="shared" si="31"/>
        <v>-7.5</v>
      </c>
      <c r="BS12" s="2">
        <v>8000</v>
      </c>
      <c r="BT12" s="2">
        <v>10800</v>
      </c>
      <c r="BU12" s="1">
        <f t="shared" si="32"/>
        <v>135</v>
      </c>
      <c r="BV12" s="2">
        <f t="shared" si="33"/>
        <v>2800</v>
      </c>
      <c r="BW12" s="2"/>
      <c r="BX12" s="2">
        <v>391</v>
      </c>
      <c r="BY12" s="1">
        <f t="shared" si="34"/>
      </c>
      <c r="BZ12" s="2">
        <f t="shared" si="35"/>
        <v>391</v>
      </c>
      <c r="CA12" s="2"/>
      <c r="CB12" s="2"/>
      <c r="CC12" s="1">
        <f t="shared" si="36"/>
      </c>
      <c r="CD12" s="2">
        <f t="shared" si="37"/>
        <v>0</v>
      </c>
      <c r="CE12" s="2"/>
      <c r="CF12" s="2"/>
      <c r="CG12" s="2"/>
      <c r="CH12" s="6"/>
      <c r="CI12" s="7">
        <f t="shared" si="38"/>
        <v>1013750</v>
      </c>
      <c r="CJ12" s="3">
        <f t="shared" si="39"/>
        <v>1209239.62</v>
      </c>
      <c r="CK12" s="1">
        <f t="shared" si="40"/>
        <v>119.28380961775586</v>
      </c>
      <c r="CL12" s="8">
        <f t="shared" si="41"/>
        <v>195489.6200000001</v>
      </c>
      <c r="CM12" s="9"/>
      <c r="CN12" s="7">
        <v>1040999.84</v>
      </c>
      <c r="CO12" s="8">
        <f t="shared" si="42"/>
        <v>168239.78000000014</v>
      </c>
    </row>
    <row r="13" spans="1:93" s="22" customFormat="1" ht="42.75" customHeight="1">
      <c r="A13" s="27">
        <v>6</v>
      </c>
      <c r="B13" s="52" t="s">
        <v>7</v>
      </c>
      <c r="C13" s="51"/>
      <c r="D13" s="51"/>
      <c r="E13" s="1">
        <f t="shared" si="0"/>
      </c>
      <c r="F13" s="2">
        <f t="shared" si="1"/>
        <v>0</v>
      </c>
      <c r="G13" s="51"/>
      <c r="H13" s="51"/>
      <c r="I13" s="1">
        <f t="shared" si="2"/>
      </c>
      <c r="J13" s="2">
        <f t="shared" si="3"/>
        <v>0</v>
      </c>
      <c r="K13" s="2">
        <v>7500</v>
      </c>
      <c r="L13" s="2">
        <v>7716.24</v>
      </c>
      <c r="M13" s="1">
        <v>7716.24</v>
      </c>
      <c r="N13" s="2">
        <f t="shared" si="4"/>
        <v>216.23999999999978</v>
      </c>
      <c r="O13" s="5"/>
      <c r="P13" s="5"/>
      <c r="Q13" s="1">
        <f t="shared" si="5"/>
      </c>
      <c r="R13" s="2">
        <f t="shared" si="6"/>
        <v>0</v>
      </c>
      <c r="S13" s="2">
        <v>14800</v>
      </c>
      <c r="T13" s="2">
        <v>14097</v>
      </c>
      <c r="U13" s="1">
        <f t="shared" si="7"/>
        <v>95.25</v>
      </c>
      <c r="V13" s="2">
        <f t="shared" si="8"/>
        <v>-703</v>
      </c>
      <c r="W13" s="2">
        <v>4500</v>
      </c>
      <c r="X13" s="2">
        <v>14833.59</v>
      </c>
      <c r="Y13" s="1">
        <f t="shared" si="9"/>
        <v>329.63533333333334</v>
      </c>
      <c r="Z13" s="2">
        <f t="shared" si="10"/>
        <v>10333.59</v>
      </c>
      <c r="AA13" s="2">
        <v>294100</v>
      </c>
      <c r="AB13" s="2">
        <v>302609.94999999995</v>
      </c>
      <c r="AC13" s="1">
        <f t="shared" si="11"/>
        <v>102.89355661339678</v>
      </c>
      <c r="AD13" s="2">
        <f t="shared" si="43"/>
        <v>8509.949999999953</v>
      </c>
      <c r="AE13" s="2"/>
      <c r="AF13" s="2"/>
      <c r="AG13" s="1">
        <f t="shared" si="12"/>
      </c>
      <c r="AH13" s="2">
        <f t="shared" si="13"/>
        <v>0</v>
      </c>
      <c r="AI13" s="2"/>
      <c r="AJ13" s="2"/>
      <c r="AK13" s="1">
        <f t="shared" si="14"/>
      </c>
      <c r="AL13" s="2">
        <f t="shared" si="15"/>
        <v>0</v>
      </c>
      <c r="AM13" s="5"/>
      <c r="AN13" s="5"/>
      <c r="AO13" s="1">
        <f t="shared" si="16"/>
      </c>
      <c r="AP13" s="2">
        <f t="shared" si="17"/>
        <v>0</v>
      </c>
      <c r="AQ13" s="2"/>
      <c r="AR13" s="2"/>
      <c r="AS13" s="1">
        <f t="shared" si="18"/>
      </c>
      <c r="AT13" s="2">
        <f t="shared" si="19"/>
        <v>0</v>
      </c>
      <c r="AU13" s="2">
        <v>81540</v>
      </c>
      <c r="AV13" s="2">
        <v>129037.55</v>
      </c>
      <c r="AW13" s="1">
        <f t="shared" si="20"/>
        <v>158.25061319597745</v>
      </c>
      <c r="AX13" s="2">
        <f t="shared" si="21"/>
        <v>47497.55</v>
      </c>
      <c r="AY13" s="2"/>
      <c r="AZ13" s="2"/>
      <c r="BA13" s="1">
        <f t="shared" si="22"/>
      </c>
      <c r="BB13" s="2">
        <f t="shared" si="23"/>
        <v>0</v>
      </c>
      <c r="BC13" s="2"/>
      <c r="BD13" s="2"/>
      <c r="BE13" s="1">
        <f t="shared" si="24"/>
      </c>
      <c r="BF13" s="2">
        <f t="shared" si="25"/>
        <v>0</v>
      </c>
      <c r="BG13" s="2"/>
      <c r="BH13" s="2">
        <v>51</v>
      </c>
      <c r="BI13" s="1">
        <f t="shared" si="26"/>
      </c>
      <c r="BJ13" s="2">
        <f t="shared" si="27"/>
        <v>51</v>
      </c>
      <c r="BK13" s="2"/>
      <c r="BL13" s="2"/>
      <c r="BM13" s="1">
        <f t="shared" si="28"/>
      </c>
      <c r="BN13" s="2">
        <f t="shared" si="29"/>
        <v>0</v>
      </c>
      <c r="BO13" s="2">
        <v>700</v>
      </c>
      <c r="BP13" s="2">
        <v>493.18</v>
      </c>
      <c r="BQ13" s="1">
        <f t="shared" si="30"/>
        <v>70.45428571428572</v>
      </c>
      <c r="BR13" s="2">
        <f t="shared" si="31"/>
        <v>-206.82</v>
      </c>
      <c r="BS13" s="2">
        <v>1500</v>
      </c>
      <c r="BT13" s="2">
        <v>3925</v>
      </c>
      <c r="BU13" s="1">
        <f t="shared" si="32"/>
        <v>261.6666666666667</v>
      </c>
      <c r="BV13" s="2">
        <f t="shared" si="33"/>
        <v>2425</v>
      </c>
      <c r="BW13" s="2"/>
      <c r="BX13" s="2">
        <v>1.7</v>
      </c>
      <c r="BY13" s="1">
        <f t="shared" si="34"/>
      </c>
      <c r="BZ13" s="2">
        <f t="shared" si="35"/>
        <v>1.7</v>
      </c>
      <c r="CA13" s="2"/>
      <c r="CB13" s="2"/>
      <c r="CC13" s="1">
        <f t="shared" si="36"/>
      </c>
      <c r="CD13" s="2">
        <f t="shared" si="37"/>
        <v>0</v>
      </c>
      <c r="CE13" s="2"/>
      <c r="CF13" s="2"/>
      <c r="CG13" s="2"/>
      <c r="CH13" s="6"/>
      <c r="CI13" s="7">
        <f t="shared" si="38"/>
        <v>404640</v>
      </c>
      <c r="CJ13" s="3">
        <f t="shared" si="39"/>
        <v>472765.20999999996</v>
      </c>
      <c r="CK13" s="1">
        <f t="shared" si="40"/>
        <v>116.83600484381178</v>
      </c>
      <c r="CL13" s="8">
        <f t="shared" si="41"/>
        <v>68125.20999999996</v>
      </c>
      <c r="CM13" s="9"/>
      <c r="CN13" s="7">
        <v>432988.06</v>
      </c>
      <c r="CO13" s="8">
        <f t="shared" si="42"/>
        <v>39777.149999999965</v>
      </c>
    </row>
    <row r="14" spans="1:93" s="22" customFormat="1" ht="42.75" customHeight="1">
      <c r="A14" s="27">
        <v>7</v>
      </c>
      <c r="B14" s="52" t="s">
        <v>8</v>
      </c>
      <c r="C14" s="51"/>
      <c r="D14" s="51"/>
      <c r="E14" s="1">
        <f t="shared" si="0"/>
      </c>
      <c r="F14" s="2">
        <f t="shared" si="1"/>
        <v>0</v>
      </c>
      <c r="G14" s="51"/>
      <c r="H14" s="51"/>
      <c r="I14" s="1">
        <f t="shared" si="2"/>
      </c>
      <c r="J14" s="2">
        <f t="shared" si="3"/>
        <v>0</v>
      </c>
      <c r="K14" s="2">
        <v>9000</v>
      </c>
      <c r="L14" s="2">
        <v>15432.58</v>
      </c>
      <c r="M14" s="1">
        <v>15432.58</v>
      </c>
      <c r="N14" s="2">
        <f t="shared" si="4"/>
        <v>6432.58</v>
      </c>
      <c r="O14" s="5"/>
      <c r="P14" s="5">
        <v>78.8</v>
      </c>
      <c r="Q14" s="1">
        <f t="shared" si="5"/>
      </c>
      <c r="R14" s="2">
        <f t="shared" si="6"/>
        <v>78.8</v>
      </c>
      <c r="S14" s="2">
        <v>5000</v>
      </c>
      <c r="T14" s="2">
        <v>6110</v>
      </c>
      <c r="U14" s="1">
        <f t="shared" si="7"/>
        <v>122.2</v>
      </c>
      <c r="V14" s="2">
        <f t="shared" si="8"/>
        <v>1110</v>
      </c>
      <c r="W14" s="2">
        <v>17400</v>
      </c>
      <c r="X14" s="2">
        <v>22862.36</v>
      </c>
      <c r="Y14" s="1">
        <f t="shared" si="9"/>
        <v>131.39287356321842</v>
      </c>
      <c r="Z14" s="2">
        <f t="shared" si="10"/>
        <v>5462.360000000001</v>
      </c>
      <c r="AA14" s="2">
        <v>429300</v>
      </c>
      <c r="AB14" s="2">
        <v>617247.21</v>
      </c>
      <c r="AC14" s="1">
        <f t="shared" si="11"/>
        <v>143.77992313067784</v>
      </c>
      <c r="AD14" s="2">
        <f t="shared" si="43"/>
        <v>187947.20999999996</v>
      </c>
      <c r="AE14" s="2"/>
      <c r="AF14" s="2"/>
      <c r="AG14" s="1">
        <f t="shared" si="12"/>
      </c>
      <c r="AH14" s="2">
        <f t="shared" si="13"/>
        <v>0</v>
      </c>
      <c r="AI14" s="2"/>
      <c r="AJ14" s="2"/>
      <c r="AK14" s="1">
        <f t="shared" si="14"/>
      </c>
      <c r="AL14" s="2">
        <f t="shared" si="15"/>
        <v>0</v>
      </c>
      <c r="AM14" s="5"/>
      <c r="AN14" s="5"/>
      <c r="AO14" s="1">
        <f t="shared" si="16"/>
      </c>
      <c r="AP14" s="2">
        <f t="shared" si="17"/>
        <v>0</v>
      </c>
      <c r="AQ14" s="2"/>
      <c r="AR14" s="2"/>
      <c r="AS14" s="1">
        <f t="shared" si="18"/>
      </c>
      <c r="AT14" s="2">
        <f t="shared" si="19"/>
        <v>0</v>
      </c>
      <c r="AU14" s="2">
        <v>78810</v>
      </c>
      <c r="AV14" s="2">
        <v>166010.72</v>
      </c>
      <c r="AW14" s="1">
        <f t="shared" si="20"/>
        <v>210.64677071437634</v>
      </c>
      <c r="AX14" s="2">
        <f t="shared" si="21"/>
        <v>87200.72</v>
      </c>
      <c r="AY14" s="2"/>
      <c r="AZ14" s="2"/>
      <c r="BA14" s="1">
        <f t="shared" si="22"/>
      </c>
      <c r="BB14" s="2">
        <f t="shared" si="23"/>
        <v>0</v>
      </c>
      <c r="BC14" s="2"/>
      <c r="BD14" s="2"/>
      <c r="BE14" s="1">
        <f t="shared" si="24"/>
      </c>
      <c r="BF14" s="2">
        <f t="shared" si="25"/>
        <v>0</v>
      </c>
      <c r="BG14" s="2">
        <v>100</v>
      </c>
      <c r="BH14" s="2">
        <v>136</v>
      </c>
      <c r="BI14" s="1">
        <f t="shared" si="26"/>
        <v>136</v>
      </c>
      <c r="BJ14" s="2">
        <f t="shared" si="27"/>
        <v>36</v>
      </c>
      <c r="BK14" s="2"/>
      <c r="BL14" s="2"/>
      <c r="BM14" s="1">
        <f t="shared" si="28"/>
      </c>
      <c r="BN14" s="2">
        <f t="shared" si="29"/>
        <v>0</v>
      </c>
      <c r="BO14" s="2">
        <v>700</v>
      </c>
      <c r="BP14" s="2">
        <v>573.06</v>
      </c>
      <c r="BQ14" s="1">
        <f t="shared" si="30"/>
        <v>81.86571428571428</v>
      </c>
      <c r="BR14" s="2">
        <f t="shared" si="31"/>
        <v>-126.94000000000005</v>
      </c>
      <c r="BS14" s="2"/>
      <c r="BT14" s="2"/>
      <c r="BU14" s="1">
        <f t="shared" si="32"/>
      </c>
      <c r="BV14" s="2">
        <f t="shared" si="33"/>
        <v>0</v>
      </c>
      <c r="BW14" s="2">
        <v>5</v>
      </c>
      <c r="BX14" s="2">
        <v>10.54</v>
      </c>
      <c r="BY14" s="1">
        <f t="shared" si="34"/>
        <v>210.79999999999995</v>
      </c>
      <c r="BZ14" s="2">
        <f t="shared" si="35"/>
        <v>5.539999999999999</v>
      </c>
      <c r="CA14" s="2"/>
      <c r="CB14" s="2"/>
      <c r="CC14" s="1">
        <f t="shared" si="36"/>
      </c>
      <c r="CD14" s="2">
        <f t="shared" si="37"/>
        <v>0</v>
      </c>
      <c r="CE14" s="2"/>
      <c r="CF14" s="2"/>
      <c r="CG14" s="2"/>
      <c r="CH14" s="6"/>
      <c r="CI14" s="7">
        <f t="shared" si="38"/>
        <v>540315</v>
      </c>
      <c r="CJ14" s="3">
        <f t="shared" si="39"/>
        <v>828461.27</v>
      </c>
      <c r="CK14" s="1">
        <f t="shared" si="40"/>
        <v>153.3293116052673</v>
      </c>
      <c r="CL14" s="8">
        <f t="shared" si="41"/>
        <v>288146.27</v>
      </c>
      <c r="CM14" s="9"/>
      <c r="CN14" s="7">
        <v>745290.6599999999</v>
      </c>
      <c r="CO14" s="8">
        <f t="shared" si="42"/>
        <v>83170.6100000001</v>
      </c>
    </row>
    <row r="15" spans="1:93" s="22" customFormat="1" ht="42.75" customHeight="1">
      <c r="A15" s="27">
        <v>8</v>
      </c>
      <c r="B15" s="52" t="s">
        <v>9</v>
      </c>
      <c r="C15" s="51"/>
      <c r="D15" s="51"/>
      <c r="E15" s="1">
        <f t="shared" si="0"/>
      </c>
      <c r="F15" s="2">
        <f t="shared" si="1"/>
        <v>0</v>
      </c>
      <c r="G15" s="51"/>
      <c r="H15" s="51"/>
      <c r="I15" s="1">
        <f t="shared" si="2"/>
      </c>
      <c r="J15" s="2">
        <f t="shared" si="3"/>
        <v>0</v>
      </c>
      <c r="K15" s="2"/>
      <c r="L15" s="2">
        <v>1365.5</v>
      </c>
      <c r="M15" s="1">
        <v>1365.5</v>
      </c>
      <c r="N15" s="2">
        <f t="shared" si="4"/>
        <v>1365.5</v>
      </c>
      <c r="O15" s="5"/>
      <c r="P15" s="5">
        <v>2743.29</v>
      </c>
      <c r="Q15" s="1">
        <f t="shared" si="5"/>
      </c>
      <c r="R15" s="2">
        <f t="shared" si="6"/>
        <v>2743.29</v>
      </c>
      <c r="S15" s="2">
        <v>480000</v>
      </c>
      <c r="T15" s="2">
        <v>456905.93</v>
      </c>
      <c r="U15" s="1">
        <f t="shared" si="7"/>
        <v>95.18873541666667</v>
      </c>
      <c r="V15" s="2">
        <f t="shared" si="8"/>
        <v>-23094.070000000007</v>
      </c>
      <c r="W15" s="2">
        <v>83000</v>
      </c>
      <c r="X15" s="2">
        <v>104852.81</v>
      </c>
      <c r="Y15" s="1">
        <f t="shared" si="9"/>
        <v>126.32868674698794</v>
      </c>
      <c r="Z15" s="2">
        <f t="shared" si="10"/>
        <v>21852.809999999998</v>
      </c>
      <c r="AA15" s="2">
        <v>1004940</v>
      </c>
      <c r="AB15" s="2">
        <v>1604846.47</v>
      </c>
      <c r="AC15" s="1">
        <f t="shared" si="11"/>
        <v>159.69574999502458</v>
      </c>
      <c r="AD15" s="2">
        <f t="shared" si="43"/>
        <v>599906.47</v>
      </c>
      <c r="AE15" s="2"/>
      <c r="AF15" s="2">
        <v>25000</v>
      </c>
      <c r="AG15" s="1">
        <f t="shared" si="12"/>
      </c>
      <c r="AH15" s="2">
        <f t="shared" si="13"/>
        <v>25000</v>
      </c>
      <c r="AI15" s="2"/>
      <c r="AJ15" s="2"/>
      <c r="AK15" s="1">
        <f t="shared" si="14"/>
      </c>
      <c r="AL15" s="2">
        <f t="shared" si="15"/>
        <v>0</v>
      </c>
      <c r="AM15" s="5"/>
      <c r="AN15" s="5"/>
      <c r="AO15" s="1">
        <f t="shared" si="16"/>
      </c>
      <c r="AP15" s="2">
        <f t="shared" si="17"/>
        <v>0</v>
      </c>
      <c r="AQ15" s="2"/>
      <c r="AR15" s="2"/>
      <c r="AS15" s="1">
        <f t="shared" si="18"/>
      </c>
      <c r="AT15" s="2">
        <f t="shared" si="19"/>
        <v>0</v>
      </c>
      <c r="AU15" s="2">
        <v>1342901.29</v>
      </c>
      <c r="AV15" s="2">
        <v>1197557.09</v>
      </c>
      <c r="AW15" s="1">
        <f t="shared" si="20"/>
        <v>89.17685156144277</v>
      </c>
      <c r="AX15" s="2">
        <f t="shared" si="21"/>
        <v>-145344.19999999995</v>
      </c>
      <c r="AY15" s="2"/>
      <c r="AZ15" s="2"/>
      <c r="BA15" s="1">
        <f t="shared" si="22"/>
      </c>
      <c r="BB15" s="2">
        <f t="shared" si="23"/>
        <v>0</v>
      </c>
      <c r="BC15" s="2">
        <v>247167.88</v>
      </c>
      <c r="BD15" s="2">
        <v>308640.84</v>
      </c>
      <c r="BE15" s="1">
        <f t="shared" si="24"/>
        <v>124.870933877007</v>
      </c>
      <c r="BF15" s="2">
        <f t="shared" si="25"/>
        <v>61472.96000000002</v>
      </c>
      <c r="BG15" s="2">
        <v>300</v>
      </c>
      <c r="BH15" s="2">
        <v>2040</v>
      </c>
      <c r="BI15" s="1">
        <f t="shared" si="26"/>
        <v>680</v>
      </c>
      <c r="BJ15" s="2">
        <f t="shared" si="27"/>
        <v>1740</v>
      </c>
      <c r="BK15" s="2"/>
      <c r="BL15" s="2"/>
      <c r="BM15" s="1">
        <f t="shared" si="28"/>
      </c>
      <c r="BN15" s="2">
        <f t="shared" si="29"/>
        <v>0</v>
      </c>
      <c r="BO15" s="2">
        <v>1429921</v>
      </c>
      <c r="BP15" s="2">
        <v>1724807.17</v>
      </c>
      <c r="BQ15" s="1">
        <f t="shared" si="30"/>
        <v>120.62254977722544</v>
      </c>
      <c r="BR15" s="2">
        <f t="shared" si="31"/>
        <v>294886.1699999999</v>
      </c>
      <c r="BS15" s="2"/>
      <c r="BT15" s="2"/>
      <c r="BU15" s="1">
        <f t="shared" si="32"/>
      </c>
      <c r="BV15" s="2">
        <f t="shared" si="33"/>
        <v>0</v>
      </c>
      <c r="BW15" s="2">
        <v>30</v>
      </c>
      <c r="BX15" s="2">
        <v>118.15</v>
      </c>
      <c r="BY15" s="1">
        <f t="shared" si="34"/>
        <v>393.83333333333337</v>
      </c>
      <c r="BZ15" s="2">
        <f t="shared" si="35"/>
        <v>88.15</v>
      </c>
      <c r="CA15" s="2"/>
      <c r="CB15" s="2">
        <v>3176.29</v>
      </c>
      <c r="CC15" s="1">
        <f t="shared" si="36"/>
      </c>
      <c r="CD15" s="2">
        <f t="shared" si="37"/>
        <v>3176.29</v>
      </c>
      <c r="CE15" s="2"/>
      <c r="CF15" s="2"/>
      <c r="CG15" s="2"/>
      <c r="CH15" s="6"/>
      <c r="CI15" s="7">
        <f t="shared" si="38"/>
        <v>4588260.17</v>
      </c>
      <c r="CJ15" s="3">
        <f t="shared" si="39"/>
        <v>5432053.539999999</v>
      </c>
      <c r="CK15" s="1">
        <f t="shared" si="40"/>
        <v>118.39026861460647</v>
      </c>
      <c r="CL15" s="8">
        <f t="shared" si="41"/>
        <v>843793.3699999992</v>
      </c>
      <c r="CM15" s="9"/>
      <c r="CN15" s="7">
        <v>4296396.57</v>
      </c>
      <c r="CO15" s="8">
        <f t="shared" si="42"/>
        <v>1135656.9699999988</v>
      </c>
    </row>
    <row r="16" spans="1:93" s="22" customFormat="1" ht="42.75" customHeight="1">
      <c r="A16" s="27">
        <v>9</v>
      </c>
      <c r="B16" s="52" t="s">
        <v>10</v>
      </c>
      <c r="C16" s="51"/>
      <c r="D16" s="51"/>
      <c r="E16" s="1">
        <f t="shared" si="0"/>
      </c>
      <c r="F16" s="2">
        <f t="shared" si="1"/>
        <v>0</v>
      </c>
      <c r="G16" s="51"/>
      <c r="H16" s="51"/>
      <c r="I16" s="1">
        <f t="shared" si="2"/>
      </c>
      <c r="J16" s="2">
        <f t="shared" si="3"/>
        <v>0</v>
      </c>
      <c r="K16" s="2">
        <v>3400</v>
      </c>
      <c r="L16" s="2">
        <v>6600.5</v>
      </c>
      <c r="M16" s="1">
        <v>6600.5</v>
      </c>
      <c r="N16" s="2">
        <f t="shared" si="4"/>
        <v>3200.5</v>
      </c>
      <c r="O16" s="5"/>
      <c r="P16" s="5">
        <v>2321.23</v>
      </c>
      <c r="Q16" s="1">
        <f t="shared" si="5"/>
      </c>
      <c r="R16" s="2">
        <f t="shared" si="6"/>
        <v>2321.23</v>
      </c>
      <c r="S16" s="2">
        <v>28300</v>
      </c>
      <c r="T16" s="2">
        <v>96733.32</v>
      </c>
      <c r="U16" s="1">
        <f t="shared" si="7"/>
        <v>341.813851590106</v>
      </c>
      <c r="V16" s="2">
        <f t="shared" si="8"/>
        <v>68433.32</v>
      </c>
      <c r="W16" s="2">
        <v>99000</v>
      </c>
      <c r="X16" s="2">
        <v>114196.76000000001</v>
      </c>
      <c r="Y16" s="1">
        <f t="shared" si="9"/>
        <v>115.35026262626265</v>
      </c>
      <c r="Z16" s="2">
        <f t="shared" si="10"/>
        <v>15196.76000000001</v>
      </c>
      <c r="AA16" s="2">
        <v>355100</v>
      </c>
      <c r="AB16" s="2">
        <v>1182968.29</v>
      </c>
      <c r="AC16" s="1">
        <f t="shared" si="11"/>
        <v>333.1366629118558</v>
      </c>
      <c r="AD16" s="2">
        <f t="shared" si="43"/>
        <v>827868.29</v>
      </c>
      <c r="AE16" s="2"/>
      <c r="AF16" s="2"/>
      <c r="AG16" s="1">
        <f t="shared" si="12"/>
      </c>
      <c r="AH16" s="2">
        <f t="shared" si="13"/>
        <v>0</v>
      </c>
      <c r="AI16" s="2"/>
      <c r="AJ16" s="2"/>
      <c r="AK16" s="1">
        <f t="shared" si="14"/>
      </c>
      <c r="AL16" s="2">
        <f t="shared" si="15"/>
        <v>0</v>
      </c>
      <c r="AM16" s="5"/>
      <c r="AN16" s="5"/>
      <c r="AO16" s="1">
        <f t="shared" si="16"/>
      </c>
      <c r="AP16" s="2">
        <f t="shared" si="17"/>
        <v>0</v>
      </c>
      <c r="AQ16" s="2"/>
      <c r="AR16" s="2"/>
      <c r="AS16" s="1">
        <f t="shared" si="18"/>
      </c>
      <c r="AT16" s="2">
        <f t="shared" si="19"/>
        <v>0</v>
      </c>
      <c r="AU16" s="2">
        <v>1085000</v>
      </c>
      <c r="AV16" s="2">
        <v>1039016.91</v>
      </c>
      <c r="AW16" s="1">
        <f t="shared" si="20"/>
        <v>95.76192718894009</v>
      </c>
      <c r="AX16" s="2">
        <f t="shared" si="21"/>
        <v>-45983.08999999997</v>
      </c>
      <c r="AY16" s="2"/>
      <c r="AZ16" s="2"/>
      <c r="BA16" s="1">
        <f t="shared" si="22"/>
      </c>
      <c r="BB16" s="2">
        <f t="shared" si="23"/>
        <v>0</v>
      </c>
      <c r="BC16" s="2"/>
      <c r="BD16" s="2"/>
      <c r="BE16" s="1">
        <f t="shared" si="24"/>
      </c>
      <c r="BF16" s="2">
        <f t="shared" si="25"/>
        <v>0</v>
      </c>
      <c r="BG16" s="2"/>
      <c r="BH16" s="2"/>
      <c r="BI16" s="1">
        <f t="shared" si="26"/>
      </c>
      <c r="BJ16" s="2">
        <f t="shared" si="27"/>
        <v>0</v>
      </c>
      <c r="BK16" s="2"/>
      <c r="BL16" s="2"/>
      <c r="BM16" s="1">
        <f t="shared" si="28"/>
      </c>
      <c r="BN16" s="2">
        <f t="shared" si="29"/>
        <v>0</v>
      </c>
      <c r="BO16" s="2">
        <v>1450</v>
      </c>
      <c r="BP16" s="2">
        <v>1430.58</v>
      </c>
      <c r="BQ16" s="1">
        <f t="shared" si="30"/>
        <v>98.6606896551724</v>
      </c>
      <c r="BR16" s="2">
        <f t="shared" si="31"/>
        <v>-19.420000000000073</v>
      </c>
      <c r="BS16" s="2">
        <v>2500</v>
      </c>
      <c r="BT16" s="2">
        <v>1020.18</v>
      </c>
      <c r="BU16" s="1">
        <f t="shared" si="32"/>
        <v>40.8072</v>
      </c>
      <c r="BV16" s="2">
        <f t="shared" si="33"/>
        <v>-1479.8200000000002</v>
      </c>
      <c r="BW16" s="2"/>
      <c r="BX16" s="2">
        <v>36.38</v>
      </c>
      <c r="BY16" s="1">
        <f t="shared" si="34"/>
      </c>
      <c r="BZ16" s="2">
        <f t="shared" si="35"/>
        <v>36.38</v>
      </c>
      <c r="CA16" s="2"/>
      <c r="CB16" s="2"/>
      <c r="CC16" s="1">
        <f t="shared" si="36"/>
      </c>
      <c r="CD16" s="2">
        <f t="shared" si="37"/>
        <v>0</v>
      </c>
      <c r="CE16" s="2"/>
      <c r="CF16" s="2"/>
      <c r="CG16" s="2"/>
      <c r="CH16" s="6"/>
      <c r="CI16" s="7">
        <f t="shared" si="38"/>
        <v>1574750</v>
      </c>
      <c r="CJ16" s="3">
        <f t="shared" si="39"/>
        <v>2444324.1499999994</v>
      </c>
      <c r="CK16" s="1">
        <f t="shared" si="40"/>
        <v>155.21982219399902</v>
      </c>
      <c r="CL16" s="8">
        <f t="shared" si="41"/>
        <v>869574.1499999994</v>
      </c>
      <c r="CM16" s="9"/>
      <c r="CN16" s="7">
        <v>1583731.21</v>
      </c>
      <c r="CO16" s="8">
        <f t="shared" si="42"/>
        <v>860592.9399999995</v>
      </c>
    </row>
    <row r="17" spans="1:93" s="22" customFormat="1" ht="42.75" customHeight="1">
      <c r="A17" s="27">
        <v>10</v>
      </c>
      <c r="B17" s="52" t="s">
        <v>11</v>
      </c>
      <c r="C17" s="51"/>
      <c r="D17" s="51"/>
      <c r="E17" s="1">
        <f t="shared" si="0"/>
      </c>
      <c r="F17" s="2">
        <f t="shared" si="1"/>
        <v>0</v>
      </c>
      <c r="G17" s="51"/>
      <c r="H17" s="51"/>
      <c r="I17" s="1">
        <f t="shared" si="2"/>
      </c>
      <c r="J17" s="2">
        <f t="shared" si="3"/>
        <v>0</v>
      </c>
      <c r="K17" s="2">
        <v>3000</v>
      </c>
      <c r="L17" s="2">
        <v>6842.34</v>
      </c>
      <c r="M17" s="1">
        <v>6842.34</v>
      </c>
      <c r="N17" s="2">
        <f t="shared" si="4"/>
        <v>3842.34</v>
      </c>
      <c r="O17" s="5"/>
      <c r="P17" s="5">
        <v>39.88</v>
      </c>
      <c r="Q17" s="1">
        <f t="shared" si="5"/>
      </c>
      <c r="R17" s="2">
        <f t="shared" si="6"/>
        <v>39.88</v>
      </c>
      <c r="S17" s="2">
        <v>18500</v>
      </c>
      <c r="T17" s="2">
        <v>17082</v>
      </c>
      <c r="U17" s="1">
        <f t="shared" si="7"/>
        <v>92.33513513513513</v>
      </c>
      <c r="V17" s="2">
        <f t="shared" si="8"/>
        <v>-1418</v>
      </c>
      <c r="W17" s="2">
        <v>8700</v>
      </c>
      <c r="X17" s="2">
        <v>16389.620000000003</v>
      </c>
      <c r="Y17" s="1">
        <f t="shared" si="9"/>
        <v>188.38643678160923</v>
      </c>
      <c r="Z17" s="2">
        <f t="shared" si="10"/>
        <v>7689.620000000003</v>
      </c>
      <c r="AA17" s="2">
        <v>677300</v>
      </c>
      <c r="AB17" s="2">
        <v>781034.02</v>
      </c>
      <c r="AC17" s="1">
        <f t="shared" si="11"/>
        <v>115.31581573896355</v>
      </c>
      <c r="AD17" s="2">
        <f t="shared" si="43"/>
        <v>103734.02000000002</v>
      </c>
      <c r="AE17" s="2"/>
      <c r="AF17" s="2"/>
      <c r="AG17" s="1">
        <f t="shared" si="12"/>
      </c>
      <c r="AH17" s="2">
        <f t="shared" si="13"/>
        <v>0</v>
      </c>
      <c r="AI17" s="2"/>
      <c r="AJ17" s="2"/>
      <c r="AK17" s="1">
        <f t="shared" si="14"/>
      </c>
      <c r="AL17" s="2">
        <f t="shared" si="15"/>
        <v>0</v>
      </c>
      <c r="AM17" s="5"/>
      <c r="AN17" s="5"/>
      <c r="AO17" s="1">
        <f t="shared" si="16"/>
      </c>
      <c r="AP17" s="2">
        <f t="shared" si="17"/>
        <v>0</v>
      </c>
      <c r="AQ17" s="2"/>
      <c r="AR17" s="2"/>
      <c r="AS17" s="1">
        <f t="shared" si="18"/>
      </c>
      <c r="AT17" s="2">
        <f t="shared" si="19"/>
        <v>0</v>
      </c>
      <c r="AU17" s="2">
        <v>513000</v>
      </c>
      <c r="AV17" s="2">
        <v>518711.31</v>
      </c>
      <c r="AW17" s="1">
        <f t="shared" si="20"/>
        <v>101.11331578947369</v>
      </c>
      <c r="AX17" s="2">
        <f t="shared" si="21"/>
        <v>5711.309999999998</v>
      </c>
      <c r="AY17" s="2"/>
      <c r="AZ17" s="2"/>
      <c r="BA17" s="1">
        <f t="shared" si="22"/>
      </c>
      <c r="BB17" s="2">
        <f t="shared" si="23"/>
        <v>0</v>
      </c>
      <c r="BC17" s="2"/>
      <c r="BD17" s="2"/>
      <c r="BE17" s="1">
        <f t="shared" si="24"/>
      </c>
      <c r="BF17" s="2">
        <f t="shared" si="25"/>
        <v>0</v>
      </c>
      <c r="BG17" s="2"/>
      <c r="BH17" s="2"/>
      <c r="BI17" s="1">
        <f t="shared" si="26"/>
      </c>
      <c r="BJ17" s="2">
        <f t="shared" si="27"/>
        <v>0</v>
      </c>
      <c r="BK17" s="2"/>
      <c r="BL17" s="2"/>
      <c r="BM17" s="1">
        <f t="shared" si="28"/>
      </c>
      <c r="BN17" s="2">
        <f t="shared" si="29"/>
        <v>0</v>
      </c>
      <c r="BO17" s="2">
        <v>320</v>
      </c>
      <c r="BP17" s="2">
        <v>721.64</v>
      </c>
      <c r="BQ17" s="1">
        <f t="shared" si="30"/>
        <v>225.51250000000002</v>
      </c>
      <c r="BR17" s="2">
        <f t="shared" si="31"/>
        <v>401.64</v>
      </c>
      <c r="BS17" s="2">
        <v>800</v>
      </c>
      <c r="BT17" s="2">
        <v>1184.4</v>
      </c>
      <c r="BU17" s="1">
        <f t="shared" si="32"/>
        <v>148.05</v>
      </c>
      <c r="BV17" s="2">
        <f t="shared" si="33"/>
        <v>384.4000000000001</v>
      </c>
      <c r="BW17" s="2">
        <v>30</v>
      </c>
      <c r="BX17" s="2">
        <v>18.02</v>
      </c>
      <c r="BY17" s="1">
        <f t="shared" si="34"/>
        <v>60.06666666666667</v>
      </c>
      <c r="BZ17" s="2">
        <f t="shared" si="35"/>
        <v>-11.98</v>
      </c>
      <c r="CA17" s="2"/>
      <c r="CB17" s="2"/>
      <c r="CC17" s="1">
        <f t="shared" si="36"/>
      </c>
      <c r="CD17" s="2">
        <f t="shared" si="37"/>
        <v>0</v>
      </c>
      <c r="CE17" s="2"/>
      <c r="CF17" s="2"/>
      <c r="CG17" s="2"/>
      <c r="CH17" s="6"/>
      <c r="CI17" s="7">
        <f t="shared" si="38"/>
        <v>1221650</v>
      </c>
      <c r="CJ17" s="3">
        <f t="shared" si="39"/>
        <v>1342023.2300000002</v>
      </c>
      <c r="CK17" s="1">
        <f t="shared" si="40"/>
        <v>109.85333196905826</v>
      </c>
      <c r="CL17" s="8">
        <f t="shared" si="41"/>
        <v>120373.23000000021</v>
      </c>
      <c r="CM17" s="9"/>
      <c r="CN17" s="7">
        <v>1197554.9</v>
      </c>
      <c r="CO17" s="8">
        <f t="shared" si="42"/>
        <v>144468.3300000003</v>
      </c>
    </row>
    <row r="18" spans="1:93" s="22" customFormat="1" ht="42.75" customHeight="1">
      <c r="A18" s="27">
        <v>11</v>
      </c>
      <c r="B18" s="52" t="s">
        <v>12</v>
      </c>
      <c r="C18" s="51"/>
      <c r="D18" s="51"/>
      <c r="E18" s="1">
        <f t="shared" si="0"/>
      </c>
      <c r="F18" s="2">
        <f t="shared" si="1"/>
        <v>0</v>
      </c>
      <c r="G18" s="51"/>
      <c r="H18" s="51"/>
      <c r="I18" s="1">
        <f t="shared" si="2"/>
      </c>
      <c r="J18" s="2">
        <f t="shared" si="3"/>
        <v>0</v>
      </c>
      <c r="K18" s="2"/>
      <c r="L18" s="2"/>
      <c r="M18" s="1"/>
      <c r="N18" s="2">
        <f t="shared" si="4"/>
        <v>0</v>
      </c>
      <c r="O18" s="5"/>
      <c r="P18" s="5">
        <v>187.45</v>
      </c>
      <c r="Q18" s="1">
        <f t="shared" si="5"/>
      </c>
      <c r="R18" s="2">
        <f t="shared" si="6"/>
        <v>187.45</v>
      </c>
      <c r="S18" s="2">
        <v>9500</v>
      </c>
      <c r="T18" s="2">
        <v>11767.72</v>
      </c>
      <c r="U18" s="1">
        <f t="shared" si="7"/>
        <v>123.87073684210526</v>
      </c>
      <c r="V18" s="2">
        <f t="shared" si="8"/>
        <v>2267.7199999999993</v>
      </c>
      <c r="W18" s="2">
        <v>12000</v>
      </c>
      <c r="X18" s="2">
        <v>15880.98</v>
      </c>
      <c r="Y18" s="1">
        <f t="shared" si="9"/>
        <v>132.3415</v>
      </c>
      <c r="Z18" s="2">
        <f t="shared" si="10"/>
        <v>3880.9799999999996</v>
      </c>
      <c r="AA18" s="2">
        <v>188400</v>
      </c>
      <c r="AB18" s="2">
        <v>159407.07</v>
      </c>
      <c r="AC18" s="1">
        <f t="shared" si="11"/>
        <v>84.61097133757963</v>
      </c>
      <c r="AD18" s="2">
        <f t="shared" si="43"/>
        <v>-28992.929999999993</v>
      </c>
      <c r="AE18" s="2"/>
      <c r="AF18" s="2"/>
      <c r="AG18" s="1">
        <f t="shared" si="12"/>
      </c>
      <c r="AH18" s="2">
        <f t="shared" si="13"/>
        <v>0</v>
      </c>
      <c r="AI18" s="2"/>
      <c r="AJ18" s="2"/>
      <c r="AK18" s="1">
        <f t="shared" si="14"/>
      </c>
      <c r="AL18" s="2">
        <f t="shared" si="15"/>
        <v>0</v>
      </c>
      <c r="AM18" s="5"/>
      <c r="AN18" s="5"/>
      <c r="AO18" s="1">
        <f t="shared" si="16"/>
      </c>
      <c r="AP18" s="2">
        <f t="shared" si="17"/>
        <v>0</v>
      </c>
      <c r="AQ18" s="2"/>
      <c r="AR18" s="2"/>
      <c r="AS18" s="1">
        <f t="shared" si="18"/>
      </c>
      <c r="AT18" s="2">
        <f t="shared" si="19"/>
        <v>0</v>
      </c>
      <c r="AU18" s="2">
        <v>92040</v>
      </c>
      <c r="AV18" s="2">
        <v>146671.59</v>
      </c>
      <c r="AW18" s="1">
        <f t="shared" si="20"/>
        <v>159.3563559322034</v>
      </c>
      <c r="AX18" s="2">
        <f t="shared" si="21"/>
        <v>54631.59</v>
      </c>
      <c r="AY18" s="2"/>
      <c r="AZ18" s="2"/>
      <c r="BA18" s="1">
        <f t="shared" si="22"/>
      </c>
      <c r="BB18" s="2">
        <f t="shared" si="23"/>
        <v>0</v>
      </c>
      <c r="BC18" s="2"/>
      <c r="BD18" s="2"/>
      <c r="BE18" s="1">
        <f t="shared" si="24"/>
      </c>
      <c r="BF18" s="2">
        <f t="shared" si="25"/>
        <v>0</v>
      </c>
      <c r="BG18" s="2"/>
      <c r="BH18" s="2"/>
      <c r="BI18" s="1">
        <f t="shared" si="26"/>
      </c>
      <c r="BJ18" s="2">
        <f t="shared" si="27"/>
        <v>0</v>
      </c>
      <c r="BK18" s="2"/>
      <c r="BL18" s="2"/>
      <c r="BM18" s="1">
        <f t="shared" si="28"/>
      </c>
      <c r="BN18" s="2">
        <f t="shared" si="29"/>
        <v>0</v>
      </c>
      <c r="BO18" s="2">
        <v>350</v>
      </c>
      <c r="BP18" s="2">
        <v>544</v>
      </c>
      <c r="BQ18" s="1">
        <f t="shared" si="30"/>
        <v>155.42857142857142</v>
      </c>
      <c r="BR18" s="2">
        <f t="shared" si="31"/>
        <v>194</v>
      </c>
      <c r="BS18" s="2"/>
      <c r="BT18" s="2">
        <v>1002.66</v>
      </c>
      <c r="BU18" s="1">
        <f t="shared" si="32"/>
      </c>
      <c r="BV18" s="2">
        <f t="shared" si="33"/>
        <v>1002.66</v>
      </c>
      <c r="BW18" s="2"/>
      <c r="BX18" s="2">
        <v>17.17</v>
      </c>
      <c r="BY18" s="1">
        <f t="shared" si="34"/>
      </c>
      <c r="BZ18" s="2">
        <f t="shared" si="35"/>
        <v>17.17</v>
      </c>
      <c r="CA18" s="2"/>
      <c r="CB18" s="2"/>
      <c r="CC18" s="1">
        <f t="shared" si="36"/>
      </c>
      <c r="CD18" s="2">
        <f t="shared" si="37"/>
        <v>0</v>
      </c>
      <c r="CE18" s="2"/>
      <c r="CF18" s="2"/>
      <c r="CG18" s="2"/>
      <c r="CH18" s="6"/>
      <c r="CI18" s="7">
        <f t="shared" si="38"/>
        <v>302290</v>
      </c>
      <c r="CJ18" s="3">
        <f t="shared" si="39"/>
        <v>335478.63999999996</v>
      </c>
      <c r="CK18" s="1">
        <f t="shared" si="40"/>
        <v>110.97907307552349</v>
      </c>
      <c r="CL18" s="8">
        <f t="shared" si="41"/>
        <v>33188.639999999956</v>
      </c>
      <c r="CM18" s="9"/>
      <c r="CN18" s="7">
        <v>478428.38</v>
      </c>
      <c r="CO18" s="8">
        <f t="shared" si="42"/>
        <v>-142949.74000000005</v>
      </c>
    </row>
    <row r="19" spans="1:93" s="22" customFormat="1" ht="42.75" customHeight="1">
      <c r="A19" s="27">
        <v>12</v>
      </c>
      <c r="B19" s="52" t="s">
        <v>13</v>
      </c>
      <c r="C19" s="51"/>
      <c r="D19" s="51"/>
      <c r="E19" s="1">
        <f t="shared" si="0"/>
      </c>
      <c r="F19" s="2">
        <f t="shared" si="1"/>
        <v>0</v>
      </c>
      <c r="G19" s="51"/>
      <c r="H19" s="51"/>
      <c r="I19" s="1">
        <f t="shared" si="2"/>
      </c>
      <c r="J19" s="2">
        <f t="shared" si="3"/>
        <v>0</v>
      </c>
      <c r="K19" s="2">
        <v>30000</v>
      </c>
      <c r="L19" s="2">
        <v>174352.66</v>
      </c>
      <c r="M19" s="1">
        <v>174352.66</v>
      </c>
      <c r="N19" s="2">
        <f t="shared" si="4"/>
        <v>144352.66</v>
      </c>
      <c r="O19" s="5"/>
      <c r="P19" s="5"/>
      <c r="Q19" s="1">
        <f t="shared" si="5"/>
      </c>
      <c r="R19" s="2">
        <f t="shared" si="6"/>
        <v>0</v>
      </c>
      <c r="S19" s="2">
        <v>10500</v>
      </c>
      <c r="T19" s="2">
        <v>10288</v>
      </c>
      <c r="U19" s="1">
        <f t="shared" si="7"/>
        <v>97.98095238095237</v>
      </c>
      <c r="V19" s="2">
        <f t="shared" si="8"/>
        <v>-212</v>
      </c>
      <c r="W19" s="2">
        <v>7500</v>
      </c>
      <c r="X19" s="2">
        <v>7949.4400000000005</v>
      </c>
      <c r="Y19" s="1">
        <f t="shared" si="9"/>
        <v>105.99253333333334</v>
      </c>
      <c r="Z19" s="2">
        <f t="shared" si="10"/>
        <v>449.4400000000005</v>
      </c>
      <c r="AA19" s="2">
        <v>169540</v>
      </c>
      <c r="AB19" s="2">
        <v>186010.86</v>
      </c>
      <c r="AC19" s="1">
        <f t="shared" si="11"/>
        <v>109.7150289017341</v>
      </c>
      <c r="AD19" s="2">
        <f t="shared" si="43"/>
        <v>16470.859999999986</v>
      </c>
      <c r="AE19" s="2"/>
      <c r="AF19" s="2"/>
      <c r="AG19" s="1">
        <f t="shared" si="12"/>
      </c>
      <c r="AH19" s="2">
        <f t="shared" si="13"/>
        <v>0</v>
      </c>
      <c r="AI19" s="2"/>
      <c r="AJ19" s="2"/>
      <c r="AK19" s="1">
        <f t="shared" si="14"/>
      </c>
      <c r="AL19" s="2">
        <f t="shared" si="15"/>
        <v>0</v>
      </c>
      <c r="AM19" s="5"/>
      <c r="AN19" s="5"/>
      <c r="AO19" s="1">
        <f t="shared" si="16"/>
      </c>
      <c r="AP19" s="2">
        <f t="shared" si="17"/>
        <v>0</v>
      </c>
      <c r="AQ19" s="2"/>
      <c r="AR19" s="2"/>
      <c r="AS19" s="1">
        <f t="shared" si="18"/>
      </c>
      <c r="AT19" s="2">
        <f t="shared" si="19"/>
        <v>0</v>
      </c>
      <c r="AU19" s="2">
        <v>310600</v>
      </c>
      <c r="AV19" s="2">
        <v>313371.04</v>
      </c>
      <c r="AW19" s="1">
        <f t="shared" si="20"/>
        <v>100.89215711526079</v>
      </c>
      <c r="AX19" s="2">
        <f t="shared" si="21"/>
        <v>2771.039999999979</v>
      </c>
      <c r="AY19" s="2"/>
      <c r="AZ19" s="2"/>
      <c r="BA19" s="1">
        <f t="shared" si="22"/>
      </c>
      <c r="BB19" s="2">
        <f t="shared" si="23"/>
        <v>0</v>
      </c>
      <c r="BC19" s="2"/>
      <c r="BD19" s="2"/>
      <c r="BE19" s="1">
        <f t="shared" si="24"/>
      </c>
      <c r="BF19" s="2">
        <f t="shared" si="25"/>
        <v>0</v>
      </c>
      <c r="BG19" s="2">
        <v>100</v>
      </c>
      <c r="BH19" s="2"/>
      <c r="BI19" s="1">
        <f t="shared" si="26"/>
        <v>0</v>
      </c>
      <c r="BJ19" s="2">
        <f t="shared" si="27"/>
        <v>-100</v>
      </c>
      <c r="BK19" s="2"/>
      <c r="BL19" s="2"/>
      <c r="BM19" s="1">
        <f t="shared" si="28"/>
      </c>
      <c r="BN19" s="2">
        <f t="shared" si="29"/>
        <v>0</v>
      </c>
      <c r="BO19" s="2">
        <v>250</v>
      </c>
      <c r="BP19" s="2">
        <v>334.45</v>
      </c>
      <c r="BQ19" s="1">
        <f t="shared" si="30"/>
        <v>133.78</v>
      </c>
      <c r="BR19" s="2">
        <f t="shared" si="31"/>
        <v>84.44999999999999</v>
      </c>
      <c r="BS19" s="2"/>
      <c r="BT19" s="2"/>
      <c r="BU19" s="1">
        <f t="shared" si="32"/>
      </c>
      <c r="BV19" s="2">
        <f t="shared" si="33"/>
        <v>0</v>
      </c>
      <c r="BW19" s="2"/>
      <c r="BX19" s="2">
        <v>34</v>
      </c>
      <c r="BY19" s="1">
        <f t="shared" si="34"/>
      </c>
      <c r="BZ19" s="2">
        <f t="shared" si="35"/>
        <v>34</v>
      </c>
      <c r="CA19" s="2"/>
      <c r="CB19" s="2"/>
      <c r="CC19" s="1">
        <f t="shared" si="36"/>
      </c>
      <c r="CD19" s="2">
        <f t="shared" si="37"/>
        <v>0</v>
      </c>
      <c r="CE19" s="2"/>
      <c r="CF19" s="2"/>
      <c r="CG19" s="2"/>
      <c r="CH19" s="6"/>
      <c r="CI19" s="7">
        <f t="shared" si="38"/>
        <v>528490</v>
      </c>
      <c r="CJ19" s="3">
        <f t="shared" si="39"/>
        <v>692340.45</v>
      </c>
      <c r="CK19" s="1">
        <f t="shared" si="40"/>
        <v>131.0035100001892</v>
      </c>
      <c r="CL19" s="8">
        <f t="shared" si="41"/>
        <v>163850.44999999995</v>
      </c>
      <c r="CM19" s="9"/>
      <c r="CN19" s="7">
        <v>653290.83</v>
      </c>
      <c r="CO19" s="8">
        <f t="shared" si="42"/>
        <v>39049.619999999995</v>
      </c>
    </row>
    <row r="20" spans="1:93" s="22" customFormat="1" ht="42.75" customHeight="1">
      <c r="A20" s="27">
        <v>13</v>
      </c>
      <c r="B20" s="52" t="s">
        <v>14</v>
      </c>
      <c r="C20" s="51"/>
      <c r="D20" s="51"/>
      <c r="E20" s="1">
        <f t="shared" si="0"/>
      </c>
      <c r="F20" s="2">
        <f t="shared" si="1"/>
        <v>0</v>
      </c>
      <c r="G20" s="51"/>
      <c r="H20" s="51"/>
      <c r="I20" s="1">
        <f t="shared" si="2"/>
      </c>
      <c r="J20" s="2">
        <f t="shared" si="3"/>
        <v>0</v>
      </c>
      <c r="K20" s="2">
        <v>4500</v>
      </c>
      <c r="L20" s="2">
        <v>3744.34</v>
      </c>
      <c r="M20" s="1">
        <v>3744.34</v>
      </c>
      <c r="N20" s="2">
        <f t="shared" si="4"/>
        <v>-755.6599999999999</v>
      </c>
      <c r="O20" s="5"/>
      <c r="P20" s="5"/>
      <c r="Q20" s="1">
        <f t="shared" si="5"/>
      </c>
      <c r="R20" s="2">
        <f t="shared" si="6"/>
        <v>0</v>
      </c>
      <c r="S20" s="2">
        <v>2280</v>
      </c>
      <c r="T20" s="2">
        <v>3510</v>
      </c>
      <c r="U20" s="1">
        <f t="shared" si="7"/>
        <v>153.94736842105263</v>
      </c>
      <c r="V20" s="2">
        <f t="shared" si="8"/>
        <v>1230</v>
      </c>
      <c r="W20" s="2">
        <v>5700</v>
      </c>
      <c r="X20" s="2">
        <v>14878.29</v>
      </c>
      <c r="Y20" s="1">
        <f t="shared" si="9"/>
        <v>261.02263157894737</v>
      </c>
      <c r="Z20" s="2">
        <f t="shared" si="10"/>
        <v>9178.29</v>
      </c>
      <c r="AA20" s="2">
        <v>442450</v>
      </c>
      <c r="AB20" s="2">
        <v>716760.77</v>
      </c>
      <c r="AC20" s="1">
        <f t="shared" si="11"/>
        <v>161.99813990281388</v>
      </c>
      <c r="AD20" s="2">
        <f t="shared" si="43"/>
        <v>274310.77</v>
      </c>
      <c r="AE20" s="2"/>
      <c r="AF20" s="2"/>
      <c r="AG20" s="1">
        <f t="shared" si="12"/>
      </c>
      <c r="AH20" s="2">
        <f t="shared" si="13"/>
        <v>0</v>
      </c>
      <c r="AI20" s="2"/>
      <c r="AJ20" s="2"/>
      <c r="AK20" s="1">
        <f t="shared" si="14"/>
      </c>
      <c r="AL20" s="2">
        <f t="shared" si="15"/>
        <v>0</v>
      </c>
      <c r="AM20" s="5"/>
      <c r="AN20" s="5"/>
      <c r="AO20" s="1">
        <f t="shared" si="16"/>
      </c>
      <c r="AP20" s="2">
        <f t="shared" si="17"/>
        <v>0</v>
      </c>
      <c r="AQ20" s="2"/>
      <c r="AR20" s="2"/>
      <c r="AS20" s="1">
        <f t="shared" si="18"/>
      </c>
      <c r="AT20" s="2">
        <f t="shared" si="19"/>
        <v>0</v>
      </c>
      <c r="AU20" s="2">
        <v>141000</v>
      </c>
      <c r="AV20" s="2">
        <v>276181.94</v>
      </c>
      <c r="AW20" s="1">
        <f t="shared" si="20"/>
        <v>195.87371631205676</v>
      </c>
      <c r="AX20" s="2">
        <f t="shared" si="21"/>
        <v>135181.94</v>
      </c>
      <c r="AY20" s="2"/>
      <c r="AZ20" s="2"/>
      <c r="BA20" s="1">
        <f t="shared" si="22"/>
      </c>
      <c r="BB20" s="2">
        <f t="shared" si="23"/>
        <v>0</v>
      </c>
      <c r="BC20" s="2"/>
      <c r="BD20" s="2"/>
      <c r="BE20" s="1">
        <f t="shared" si="24"/>
      </c>
      <c r="BF20" s="2">
        <f t="shared" si="25"/>
        <v>0</v>
      </c>
      <c r="BG20" s="2"/>
      <c r="BH20" s="2"/>
      <c r="BI20" s="1">
        <f t="shared" si="26"/>
      </c>
      <c r="BJ20" s="2">
        <f t="shared" si="27"/>
        <v>0</v>
      </c>
      <c r="BK20" s="2"/>
      <c r="BL20" s="2"/>
      <c r="BM20" s="1">
        <f t="shared" si="28"/>
      </c>
      <c r="BN20" s="2">
        <f t="shared" si="29"/>
        <v>0</v>
      </c>
      <c r="BO20" s="2">
        <v>320</v>
      </c>
      <c r="BP20" s="2">
        <v>598.31</v>
      </c>
      <c r="BQ20" s="1">
        <f t="shared" si="30"/>
        <v>186.97187499999998</v>
      </c>
      <c r="BR20" s="2">
        <f t="shared" si="31"/>
        <v>278.30999999999995</v>
      </c>
      <c r="BS20" s="2"/>
      <c r="BT20" s="2">
        <v>3716.67</v>
      </c>
      <c r="BU20" s="1">
        <f t="shared" si="32"/>
      </c>
      <c r="BV20" s="2">
        <f t="shared" si="33"/>
        <v>3716.67</v>
      </c>
      <c r="BW20" s="2">
        <v>5</v>
      </c>
      <c r="BX20" s="2">
        <v>279.14</v>
      </c>
      <c r="BY20" s="1">
        <f t="shared" si="34"/>
        <v>5582.799999999999</v>
      </c>
      <c r="BZ20" s="2">
        <f t="shared" si="35"/>
        <v>274.14</v>
      </c>
      <c r="CA20" s="2"/>
      <c r="CB20" s="2"/>
      <c r="CC20" s="1">
        <f t="shared" si="36"/>
      </c>
      <c r="CD20" s="2">
        <f t="shared" si="37"/>
        <v>0</v>
      </c>
      <c r="CE20" s="2"/>
      <c r="CF20" s="2"/>
      <c r="CG20" s="2"/>
      <c r="CH20" s="6"/>
      <c r="CI20" s="7">
        <f t="shared" si="38"/>
        <v>596255</v>
      </c>
      <c r="CJ20" s="3">
        <f t="shared" si="39"/>
        <v>1019669.4600000001</v>
      </c>
      <c r="CK20" s="1">
        <f t="shared" si="40"/>
        <v>171.01231184644155</v>
      </c>
      <c r="CL20" s="8">
        <f t="shared" si="41"/>
        <v>423414.4600000001</v>
      </c>
      <c r="CM20" s="9"/>
      <c r="CN20" s="7">
        <v>986348.4299999999</v>
      </c>
      <c r="CO20" s="8">
        <f t="shared" si="42"/>
        <v>33321.030000000144</v>
      </c>
    </row>
    <row r="21" spans="1:93" s="22" customFormat="1" ht="42.75" customHeight="1">
      <c r="A21" s="27">
        <v>14</v>
      </c>
      <c r="B21" s="52" t="s">
        <v>15</v>
      </c>
      <c r="C21" s="51"/>
      <c r="D21" s="51"/>
      <c r="E21" s="1">
        <f t="shared" si="0"/>
      </c>
      <c r="F21" s="2">
        <f t="shared" si="1"/>
        <v>0</v>
      </c>
      <c r="G21" s="51"/>
      <c r="H21" s="51"/>
      <c r="I21" s="1">
        <f t="shared" si="2"/>
      </c>
      <c r="J21" s="2">
        <f t="shared" si="3"/>
        <v>0</v>
      </c>
      <c r="K21" s="2">
        <v>6000</v>
      </c>
      <c r="L21" s="2">
        <v>7715.5</v>
      </c>
      <c r="M21" s="1">
        <v>7715.5</v>
      </c>
      <c r="N21" s="2">
        <f t="shared" si="4"/>
        <v>1715.5</v>
      </c>
      <c r="O21" s="5">
        <v>55874</v>
      </c>
      <c r="P21" s="5">
        <v>62224.07</v>
      </c>
      <c r="Q21" s="1">
        <f t="shared" si="5"/>
        <v>111.36498192361384</v>
      </c>
      <c r="R21" s="2">
        <f t="shared" si="6"/>
        <v>6350.07</v>
      </c>
      <c r="S21" s="2">
        <v>621800</v>
      </c>
      <c r="T21" s="2">
        <v>632232</v>
      </c>
      <c r="U21" s="1">
        <f t="shared" si="7"/>
        <v>101.67770987455773</v>
      </c>
      <c r="V21" s="2">
        <f t="shared" si="8"/>
        <v>10432</v>
      </c>
      <c r="W21" s="2">
        <v>198105</v>
      </c>
      <c r="X21" s="2">
        <v>297242.24</v>
      </c>
      <c r="Y21" s="1">
        <f t="shared" si="9"/>
        <v>150.04277529592892</v>
      </c>
      <c r="Z21" s="2">
        <f t="shared" si="10"/>
        <v>99137.23999999999</v>
      </c>
      <c r="AA21" s="2">
        <v>1147738</v>
      </c>
      <c r="AB21" s="2">
        <v>1398719.98</v>
      </c>
      <c r="AC21" s="1">
        <f t="shared" si="11"/>
        <v>121.86753248563696</v>
      </c>
      <c r="AD21" s="2">
        <f t="shared" si="43"/>
        <v>250981.97999999998</v>
      </c>
      <c r="AE21" s="2"/>
      <c r="AF21" s="2"/>
      <c r="AG21" s="1">
        <f t="shared" si="12"/>
      </c>
      <c r="AH21" s="2">
        <f t="shared" si="13"/>
        <v>0</v>
      </c>
      <c r="AI21" s="2"/>
      <c r="AJ21" s="2"/>
      <c r="AK21" s="1">
        <f t="shared" si="14"/>
      </c>
      <c r="AL21" s="2">
        <f t="shared" si="15"/>
        <v>0</v>
      </c>
      <c r="AM21" s="5"/>
      <c r="AN21" s="5"/>
      <c r="AO21" s="1">
        <f t="shared" si="16"/>
      </c>
      <c r="AP21" s="2">
        <f t="shared" si="17"/>
        <v>0</v>
      </c>
      <c r="AQ21" s="2"/>
      <c r="AR21" s="2"/>
      <c r="AS21" s="1">
        <f t="shared" si="18"/>
      </c>
      <c r="AT21" s="2">
        <f t="shared" si="19"/>
        <v>0</v>
      </c>
      <c r="AU21" s="2">
        <v>696340</v>
      </c>
      <c r="AV21" s="2">
        <v>742065.37</v>
      </c>
      <c r="AW21" s="1">
        <f t="shared" si="20"/>
        <v>106.56652928167274</v>
      </c>
      <c r="AX21" s="2">
        <f t="shared" si="21"/>
        <v>45725.369999999995</v>
      </c>
      <c r="AY21" s="2"/>
      <c r="AZ21" s="2"/>
      <c r="BA21" s="1">
        <f t="shared" si="22"/>
      </c>
      <c r="BB21" s="2">
        <f t="shared" si="23"/>
        <v>0</v>
      </c>
      <c r="BC21" s="2">
        <v>230067</v>
      </c>
      <c r="BD21" s="2">
        <v>303930</v>
      </c>
      <c r="BE21" s="1">
        <f t="shared" si="24"/>
        <v>132.1049955013105</v>
      </c>
      <c r="BF21" s="2">
        <f t="shared" si="25"/>
        <v>73863</v>
      </c>
      <c r="BG21" s="2">
        <v>510</v>
      </c>
      <c r="BH21" s="2">
        <v>1002.7</v>
      </c>
      <c r="BI21" s="1">
        <f t="shared" si="26"/>
        <v>196.6078431372549</v>
      </c>
      <c r="BJ21" s="2">
        <f t="shared" si="27"/>
        <v>492.70000000000005</v>
      </c>
      <c r="BK21" s="2"/>
      <c r="BL21" s="2"/>
      <c r="BM21" s="1">
        <f t="shared" si="28"/>
      </c>
      <c r="BN21" s="2">
        <f t="shared" si="29"/>
        <v>0</v>
      </c>
      <c r="BO21" s="2">
        <v>2150</v>
      </c>
      <c r="BP21" s="2">
        <v>2514.01</v>
      </c>
      <c r="BQ21" s="1">
        <f t="shared" si="30"/>
        <v>116.93069767441861</v>
      </c>
      <c r="BR21" s="2">
        <f t="shared" si="31"/>
        <v>364.0100000000002</v>
      </c>
      <c r="BS21" s="2">
        <v>5300</v>
      </c>
      <c r="BT21" s="2">
        <v>6285.9</v>
      </c>
      <c r="BU21" s="1">
        <f t="shared" si="32"/>
        <v>118.60188679245283</v>
      </c>
      <c r="BV21" s="2">
        <f t="shared" si="33"/>
        <v>985.8999999999996</v>
      </c>
      <c r="BW21" s="2">
        <v>25</v>
      </c>
      <c r="BX21" s="2">
        <v>47.6</v>
      </c>
      <c r="BY21" s="1">
        <f t="shared" si="34"/>
        <v>190.4</v>
      </c>
      <c r="BZ21" s="2">
        <f t="shared" si="35"/>
        <v>22.6</v>
      </c>
      <c r="CA21" s="2">
        <v>6085</v>
      </c>
      <c r="CB21" s="2">
        <v>6087.02</v>
      </c>
      <c r="CC21" s="1">
        <f t="shared" si="36"/>
        <v>100.0331963845522</v>
      </c>
      <c r="CD21" s="2">
        <f t="shared" si="37"/>
        <v>2.0200000000004366</v>
      </c>
      <c r="CE21" s="2"/>
      <c r="CF21" s="2"/>
      <c r="CG21" s="2"/>
      <c r="CH21" s="6"/>
      <c r="CI21" s="7">
        <f t="shared" si="38"/>
        <v>2969994</v>
      </c>
      <c r="CJ21" s="3">
        <f t="shared" si="39"/>
        <v>3460066.39</v>
      </c>
      <c r="CK21" s="1">
        <f t="shared" si="40"/>
        <v>116.50078720697752</v>
      </c>
      <c r="CL21" s="8">
        <f t="shared" si="41"/>
        <v>490072.39000000013</v>
      </c>
      <c r="CM21" s="9"/>
      <c r="CN21" s="7">
        <v>2425732.1799999997</v>
      </c>
      <c r="CO21" s="8">
        <f t="shared" si="42"/>
        <v>1034334.2100000004</v>
      </c>
    </row>
    <row r="22" spans="1:93" s="22" customFormat="1" ht="42.75" customHeight="1">
      <c r="A22" s="27">
        <v>15</v>
      </c>
      <c r="B22" s="52" t="s">
        <v>16</v>
      </c>
      <c r="C22" s="51"/>
      <c r="D22" s="51"/>
      <c r="E22" s="1">
        <f t="shared" si="0"/>
      </c>
      <c r="F22" s="2">
        <f t="shared" si="1"/>
        <v>0</v>
      </c>
      <c r="G22" s="51"/>
      <c r="H22" s="51"/>
      <c r="I22" s="1">
        <f t="shared" si="2"/>
      </c>
      <c r="J22" s="2">
        <f t="shared" si="3"/>
        <v>0</v>
      </c>
      <c r="K22" s="2">
        <v>51000</v>
      </c>
      <c r="L22" s="2">
        <v>266782.42</v>
      </c>
      <c r="M22" s="1">
        <v>266782.42</v>
      </c>
      <c r="N22" s="2">
        <f t="shared" si="4"/>
        <v>215782.41999999998</v>
      </c>
      <c r="O22" s="5"/>
      <c r="P22" s="5">
        <v>3.13</v>
      </c>
      <c r="Q22" s="1">
        <f t="shared" si="5"/>
      </c>
      <c r="R22" s="2">
        <f t="shared" si="6"/>
        <v>3.13</v>
      </c>
      <c r="S22" s="2">
        <v>84500</v>
      </c>
      <c r="T22" s="2">
        <v>78664.85</v>
      </c>
      <c r="U22" s="1">
        <f t="shared" si="7"/>
        <v>93.09449704142013</v>
      </c>
      <c r="V22" s="2">
        <f t="shared" si="8"/>
        <v>-5835.149999999994</v>
      </c>
      <c r="W22" s="2">
        <v>8700</v>
      </c>
      <c r="X22" s="2">
        <v>24358.35</v>
      </c>
      <c r="Y22" s="1">
        <f t="shared" si="9"/>
        <v>279.9810344827586</v>
      </c>
      <c r="Z22" s="2">
        <f t="shared" si="10"/>
        <v>15658.349999999999</v>
      </c>
      <c r="AA22" s="2">
        <v>595000</v>
      </c>
      <c r="AB22" s="2">
        <v>1084835.46</v>
      </c>
      <c r="AC22" s="1">
        <f t="shared" si="11"/>
        <v>182.32528739495797</v>
      </c>
      <c r="AD22" s="2">
        <f t="shared" si="43"/>
        <v>489835.45999999996</v>
      </c>
      <c r="AE22" s="2"/>
      <c r="AF22" s="2"/>
      <c r="AG22" s="1">
        <f t="shared" si="12"/>
      </c>
      <c r="AH22" s="2">
        <f t="shared" si="13"/>
        <v>0</v>
      </c>
      <c r="AI22" s="2"/>
      <c r="AJ22" s="2"/>
      <c r="AK22" s="1">
        <f t="shared" si="14"/>
      </c>
      <c r="AL22" s="2">
        <f t="shared" si="15"/>
        <v>0</v>
      </c>
      <c r="AM22" s="5"/>
      <c r="AN22" s="5"/>
      <c r="AO22" s="1">
        <f t="shared" si="16"/>
      </c>
      <c r="AP22" s="2">
        <f t="shared" si="17"/>
        <v>0</v>
      </c>
      <c r="AQ22" s="2"/>
      <c r="AR22" s="2"/>
      <c r="AS22" s="1">
        <f t="shared" si="18"/>
      </c>
      <c r="AT22" s="2">
        <f t="shared" si="19"/>
        <v>0</v>
      </c>
      <c r="AU22" s="2">
        <v>153150</v>
      </c>
      <c r="AV22" s="2">
        <v>154154.77</v>
      </c>
      <c r="AW22" s="1">
        <f t="shared" si="20"/>
        <v>100.65606921318968</v>
      </c>
      <c r="AX22" s="2">
        <f t="shared" si="21"/>
        <v>1004.7699999999895</v>
      </c>
      <c r="AY22" s="2"/>
      <c r="AZ22" s="2"/>
      <c r="BA22" s="1">
        <f t="shared" si="22"/>
      </c>
      <c r="BB22" s="2">
        <f t="shared" si="23"/>
        <v>0</v>
      </c>
      <c r="BC22" s="2"/>
      <c r="BD22" s="2"/>
      <c r="BE22" s="1">
        <f t="shared" si="24"/>
      </c>
      <c r="BF22" s="2">
        <f t="shared" si="25"/>
        <v>0</v>
      </c>
      <c r="BG22" s="2"/>
      <c r="BH22" s="2"/>
      <c r="BI22" s="1">
        <f t="shared" si="26"/>
      </c>
      <c r="BJ22" s="2">
        <f t="shared" si="27"/>
        <v>0</v>
      </c>
      <c r="BK22" s="2"/>
      <c r="BL22" s="2"/>
      <c r="BM22" s="1">
        <f t="shared" si="28"/>
      </c>
      <c r="BN22" s="2">
        <f t="shared" si="29"/>
        <v>0</v>
      </c>
      <c r="BO22" s="2">
        <v>450</v>
      </c>
      <c r="BP22" s="2">
        <v>693.6</v>
      </c>
      <c r="BQ22" s="1">
        <f t="shared" si="30"/>
        <v>154.13333333333335</v>
      </c>
      <c r="BR22" s="2">
        <f t="shared" si="31"/>
        <v>243.60000000000002</v>
      </c>
      <c r="BS22" s="2">
        <v>2000</v>
      </c>
      <c r="BT22" s="2">
        <v>4225.01</v>
      </c>
      <c r="BU22" s="1">
        <f t="shared" si="32"/>
        <v>211.25050000000002</v>
      </c>
      <c r="BV22" s="2">
        <f t="shared" si="33"/>
        <v>2225.01</v>
      </c>
      <c r="BW22" s="2"/>
      <c r="BX22" s="2">
        <v>2.55</v>
      </c>
      <c r="BY22" s="1">
        <f t="shared" si="34"/>
      </c>
      <c r="BZ22" s="2">
        <f t="shared" si="35"/>
        <v>2.55</v>
      </c>
      <c r="CA22" s="2"/>
      <c r="CB22" s="2"/>
      <c r="CC22" s="1">
        <f t="shared" si="36"/>
      </c>
      <c r="CD22" s="2">
        <f t="shared" si="37"/>
        <v>0</v>
      </c>
      <c r="CE22" s="2"/>
      <c r="CF22" s="2"/>
      <c r="CG22" s="2"/>
      <c r="CH22" s="6"/>
      <c r="CI22" s="7">
        <f t="shared" si="38"/>
        <v>894800</v>
      </c>
      <c r="CJ22" s="3">
        <f t="shared" si="39"/>
        <v>1613720.14</v>
      </c>
      <c r="CK22" s="1">
        <f t="shared" si="40"/>
        <v>180.34422664282522</v>
      </c>
      <c r="CL22" s="8">
        <f t="shared" si="41"/>
        <v>718920.1399999999</v>
      </c>
      <c r="CM22" s="9"/>
      <c r="CN22" s="7">
        <v>931791.9500000001</v>
      </c>
      <c r="CO22" s="8">
        <f t="shared" si="42"/>
        <v>681928.1899999998</v>
      </c>
    </row>
    <row r="23" spans="1:93" s="22" customFormat="1" ht="42.75" customHeight="1">
      <c r="A23" s="27">
        <v>16</v>
      </c>
      <c r="B23" s="52" t="s">
        <v>17</v>
      </c>
      <c r="C23" s="51"/>
      <c r="D23" s="51"/>
      <c r="E23" s="1">
        <f t="shared" si="0"/>
      </c>
      <c r="F23" s="2">
        <f t="shared" si="1"/>
        <v>0</v>
      </c>
      <c r="G23" s="51"/>
      <c r="H23" s="51"/>
      <c r="I23" s="1">
        <f t="shared" si="2"/>
      </c>
      <c r="J23" s="2">
        <f t="shared" si="3"/>
        <v>0</v>
      </c>
      <c r="K23" s="2"/>
      <c r="L23" s="2"/>
      <c r="M23" s="1"/>
      <c r="N23" s="2">
        <f t="shared" si="4"/>
        <v>0</v>
      </c>
      <c r="O23" s="5"/>
      <c r="P23" s="5"/>
      <c r="Q23" s="1">
        <f t="shared" si="5"/>
      </c>
      <c r="R23" s="2">
        <f t="shared" si="6"/>
        <v>0</v>
      </c>
      <c r="S23" s="2">
        <v>1400</v>
      </c>
      <c r="T23" s="2">
        <v>978</v>
      </c>
      <c r="U23" s="1">
        <f t="shared" si="7"/>
        <v>69.85714285714286</v>
      </c>
      <c r="V23" s="2">
        <f t="shared" si="8"/>
        <v>-422</v>
      </c>
      <c r="W23" s="2">
        <v>3050</v>
      </c>
      <c r="X23" s="2">
        <v>3193.7</v>
      </c>
      <c r="Y23" s="1">
        <f t="shared" si="9"/>
        <v>104.71147540983605</v>
      </c>
      <c r="Z23" s="2">
        <f t="shared" si="10"/>
        <v>143.69999999999982</v>
      </c>
      <c r="AA23" s="2">
        <v>323258</v>
      </c>
      <c r="AB23" s="2">
        <v>517888.94</v>
      </c>
      <c r="AC23" s="1">
        <f t="shared" si="11"/>
        <v>160.2091641970191</v>
      </c>
      <c r="AD23" s="2">
        <f t="shared" si="43"/>
        <v>194630.94</v>
      </c>
      <c r="AE23" s="2"/>
      <c r="AF23" s="2"/>
      <c r="AG23" s="1">
        <f t="shared" si="12"/>
      </c>
      <c r="AH23" s="2">
        <f t="shared" si="13"/>
        <v>0</v>
      </c>
      <c r="AI23" s="2"/>
      <c r="AJ23" s="2"/>
      <c r="AK23" s="1">
        <f t="shared" si="14"/>
      </c>
      <c r="AL23" s="2">
        <f t="shared" si="15"/>
        <v>0</v>
      </c>
      <c r="AM23" s="5"/>
      <c r="AN23" s="5"/>
      <c r="AO23" s="1">
        <f t="shared" si="16"/>
      </c>
      <c r="AP23" s="2">
        <f t="shared" si="17"/>
        <v>0</v>
      </c>
      <c r="AQ23" s="2"/>
      <c r="AR23" s="2"/>
      <c r="AS23" s="1">
        <f t="shared" si="18"/>
      </c>
      <c r="AT23" s="2">
        <f t="shared" si="19"/>
        <v>0</v>
      </c>
      <c r="AU23" s="2">
        <v>131500</v>
      </c>
      <c r="AV23" s="2">
        <v>184718.51</v>
      </c>
      <c r="AW23" s="1">
        <f t="shared" si="20"/>
        <v>140.47034980988593</v>
      </c>
      <c r="AX23" s="2">
        <f t="shared" si="21"/>
        <v>53218.51000000001</v>
      </c>
      <c r="AY23" s="2"/>
      <c r="AZ23" s="2"/>
      <c r="BA23" s="1">
        <f t="shared" si="22"/>
      </c>
      <c r="BB23" s="2">
        <f t="shared" si="23"/>
        <v>0</v>
      </c>
      <c r="BC23" s="2"/>
      <c r="BD23" s="2"/>
      <c r="BE23" s="1">
        <f t="shared" si="24"/>
      </c>
      <c r="BF23" s="2">
        <f t="shared" si="25"/>
        <v>0</v>
      </c>
      <c r="BG23" s="2"/>
      <c r="BH23" s="2"/>
      <c r="BI23" s="1">
        <f t="shared" si="26"/>
      </c>
      <c r="BJ23" s="2">
        <f t="shared" si="27"/>
        <v>0</v>
      </c>
      <c r="BK23" s="2"/>
      <c r="BL23" s="2"/>
      <c r="BM23" s="1">
        <f t="shared" si="28"/>
      </c>
      <c r="BN23" s="2">
        <f t="shared" si="29"/>
        <v>0</v>
      </c>
      <c r="BO23" s="2">
        <v>450</v>
      </c>
      <c r="BP23" s="2">
        <v>299.72</v>
      </c>
      <c r="BQ23" s="1">
        <f t="shared" si="30"/>
        <v>66.60444444444445</v>
      </c>
      <c r="BR23" s="2">
        <f t="shared" si="31"/>
        <v>-150.27999999999997</v>
      </c>
      <c r="BS23" s="2">
        <v>6600</v>
      </c>
      <c r="BT23" s="2">
        <v>7605.91</v>
      </c>
      <c r="BU23" s="1">
        <f t="shared" si="32"/>
        <v>115.24106060606061</v>
      </c>
      <c r="BV23" s="2">
        <f t="shared" si="33"/>
        <v>1005.9099999999999</v>
      </c>
      <c r="BW23" s="2"/>
      <c r="BX23" s="2"/>
      <c r="BY23" s="1">
        <f t="shared" si="34"/>
      </c>
      <c r="BZ23" s="2">
        <f t="shared" si="35"/>
        <v>0</v>
      </c>
      <c r="CA23" s="2"/>
      <c r="CB23" s="2"/>
      <c r="CC23" s="1">
        <f t="shared" si="36"/>
      </c>
      <c r="CD23" s="2">
        <f t="shared" si="37"/>
        <v>0</v>
      </c>
      <c r="CE23" s="2"/>
      <c r="CF23" s="2"/>
      <c r="CG23" s="2"/>
      <c r="CH23" s="6"/>
      <c r="CI23" s="7">
        <f t="shared" si="38"/>
        <v>466258</v>
      </c>
      <c r="CJ23" s="3">
        <f t="shared" si="39"/>
        <v>714684.78</v>
      </c>
      <c r="CK23" s="1">
        <f t="shared" si="40"/>
        <v>153.28096890562736</v>
      </c>
      <c r="CL23" s="8">
        <f t="shared" si="41"/>
        <v>248426.78000000003</v>
      </c>
      <c r="CM23" s="9"/>
      <c r="CN23" s="7">
        <v>348378.51</v>
      </c>
      <c r="CO23" s="8">
        <f t="shared" si="42"/>
        <v>366306.27</v>
      </c>
    </row>
    <row r="24" spans="1:93" s="22" customFormat="1" ht="42.75" customHeight="1">
      <c r="A24" s="27">
        <v>17</v>
      </c>
      <c r="B24" s="52" t="s">
        <v>18</v>
      </c>
      <c r="C24" s="51"/>
      <c r="D24" s="51"/>
      <c r="E24" s="1">
        <f t="shared" si="0"/>
      </c>
      <c r="F24" s="2">
        <f t="shared" si="1"/>
        <v>0</v>
      </c>
      <c r="G24" s="51"/>
      <c r="H24" s="51"/>
      <c r="I24" s="1">
        <f t="shared" si="2"/>
      </c>
      <c r="J24" s="2">
        <f t="shared" si="3"/>
        <v>0</v>
      </c>
      <c r="K24" s="2"/>
      <c r="L24" s="2">
        <v>3077</v>
      </c>
      <c r="M24" s="1">
        <v>3077</v>
      </c>
      <c r="N24" s="2">
        <f t="shared" si="4"/>
        <v>3077</v>
      </c>
      <c r="O24" s="5"/>
      <c r="P24" s="5"/>
      <c r="Q24" s="1">
        <f t="shared" si="5"/>
      </c>
      <c r="R24" s="2">
        <f t="shared" si="6"/>
        <v>0</v>
      </c>
      <c r="S24" s="2">
        <v>1350</v>
      </c>
      <c r="T24" s="2">
        <v>714</v>
      </c>
      <c r="U24" s="1">
        <f t="shared" si="7"/>
        <v>52.888888888888886</v>
      </c>
      <c r="V24" s="2">
        <f t="shared" si="8"/>
        <v>-636</v>
      </c>
      <c r="W24" s="2">
        <v>6500</v>
      </c>
      <c r="X24" s="2">
        <v>10791.89</v>
      </c>
      <c r="Y24" s="1">
        <f t="shared" si="9"/>
        <v>166.0290769230769</v>
      </c>
      <c r="Z24" s="2">
        <f t="shared" si="10"/>
        <v>4291.889999999999</v>
      </c>
      <c r="AA24" s="2">
        <v>48695</v>
      </c>
      <c r="AB24" s="2">
        <v>55023.7</v>
      </c>
      <c r="AC24" s="1">
        <f t="shared" si="11"/>
        <v>112.99661156176197</v>
      </c>
      <c r="AD24" s="2">
        <f t="shared" si="43"/>
        <v>6328.699999999997</v>
      </c>
      <c r="AE24" s="2"/>
      <c r="AF24" s="2"/>
      <c r="AG24" s="1">
        <f t="shared" si="12"/>
      </c>
      <c r="AH24" s="2">
        <f t="shared" si="13"/>
        <v>0</v>
      </c>
      <c r="AI24" s="2"/>
      <c r="AJ24" s="2"/>
      <c r="AK24" s="1">
        <f t="shared" si="14"/>
      </c>
      <c r="AL24" s="2">
        <f t="shared" si="15"/>
        <v>0</v>
      </c>
      <c r="AM24" s="5"/>
      <c r="AN24" s="5"/>
      <c r="AO24" s="1">
        <f t="shared" si="16"/>
      </c>
      <c r="AP24" s="2">
        <f t="shared" si="17"/>
        <v>0</v>
      </c>
      <c r="AQ24" s="2"/>
      <c r="AR24" s="2"/>
      <c r="AS24" s="1">
        <f t="shared" si="18"/>
      </c>
      <c r="AT24" s="2">
        <f t="shared" si="19"/>
        <v>0</v>
      </c>
      <c r="AU24" s="2">
        <v>100700</v>
      </c>
      <c r="AV24" s="2">
        <v>125879.17</v>
      </c>
      <c r="AW24" s="1">
        <f t="shared" si="20"/>
        <v>125.00414101290961</v>
      </c>
      <c r="AX24" s="2">
        <f t="shared" si="21"/>
        <v>25179.17</v>
      </c>
      <c r="AY24" s="2"/>
      <c r="AZ24" s="2"/>
      <c r="BA24" s="1">
        <f t="shared" si="22"/>
      </c>
      <c r="BB24" s="2">
        <f t="shared" si="23"/>
        <v>0</v>
      </c>
      <c r="BC24" s="2"/>
      <c r="BD24" s="2"/>
      <c r="BE24" s="1">
        <f t="shared" si="24"/>
      </c>
      <c r="BF24" s="2">
        <f t="shared" si="25"/>
        <v>0</v>
      </c>
      <c r="BG24" s="2">
        <v>153</v>
      </c>
      <c r="BH24" s="2"/>
      <c r="BI24" s="1">
        <f t="shared" si="26"/>
        <v>0</v>
      </c>
      <c r="BJ24" s="2">
        <f t="shared" si="27"/>
        <v>-153</v>
      </c>
      <c r="BK24" s="2"/>
      <c r="BL24" s="2"/>
      <c r="BM24" s="1">
        <f t="shared" si="28"/>
      </c>
      <c r="BN24" s="2">
        <f t="shared" si="29"/>
        <v>0</v>
      </c>
      <c r="BO24" s="2">
        <v>940</v>
      </c>
      <c r="BP24" s="2">
        <v>1042.7</v>
      </c>
      <c r="BQ24" s="1">
        <f t="shared" si="30"/>
        <v>110.92553191489363</v>
      </c>
      <c r="BR24" s="2">
        <f t="shared" si="31"/>
        <v>102.70000000000005</v>
      </c>
      <c r="BS24" s="2"/>
      <c r="BT24" s="2"/>
      <c r="BU24" s="1">
        <f t="shared" si="32"/>
      </c>
      <c r="BV24" s="2">
        <f t="shared" si="33"/>
        <v>0</v>
      </c>
      <c r="BW24" s="2"/>
      <c r="BX24" s="2"/>
      <c r="BY24" s="1">
        <f t="shared" si="34"/>
      </c>
      <c r="BZ24" s="2">
        <f t="shared" si="35"/>
        <v>0</v>
      </c>
      <c r="CA24" s="2"/>
      <c r="CB24" s="2"/>
      <c r="CC24" s="1">
        <f t="shared" si="36"/>
      </c>
      <c r="CD24" s="2">
        <f t="shared" si="37"/>
        <v>0</v>
      </c>
      <c r="CE24" s="2"/>
      <c r="CF24" s="2"/>
      <c r="CG24" s="2"/>
      <c r="CH24" s="6"/>
      <c r="CI24" s="7">
        <f t="shared" si="38"/>
        <v>158338</v>
      </c>
      <c r="CJ24" s="3">
        <f t="shared" si="39"/>
        <v>196528.46000000002</v>
      </c>
      <c r="CK24" s="1">
        <f t="shared" si="40"/>
        <v>124.1195796334424</v>
      </c>
      <c r="CL24" s="8">
        <f t="shared" si="41"/>
        <v>38190.46000000002</v>
      </c>
      <c r="CM24" s="9"/>
      <c r="CN24" s="7">
        <v>214012.15</v>
      </c>
      <c r="CO24" s="8">
        <f t="shared" si="42"/>
        <v>-17483.689999999973</v>
      </c>
    </row>
    <row r="25" spans="1:93" s="22" customFormat="1" ht="42.75" customHeight="1">
      <c r="A25" s="27">
        <v>18</v>
      </c>
      <c r="B25" s="52" t="s">
        <v>55</v>
      </c>
      <c r="C25" s="51"/>
      <c r="D25" s="51"/>
      <c r="E25" s="1">
        <f t="shared" si="0"/>
      </c>
      <c r="F25" s="2">
        <f t="shared" si="1"/>
        <v>0</v>
      </c>
      <c r="G25" s="51"/>
      <c r="H25" s="51"/>
      <c r="I25" s="1">
        <f t="shared" si="2"/>
      </c>
      <c r="J25" s="2">
        <f t="shared" si="3"/>
        <v>0</v>
      </c>
      <c r="K25" s="2"/>
      <c r="L25" s="2"/>
      <c r="M25" s="1"/>
      <c r="N25" s="2">
        <f t="shared" si="4"/>
        <v>0</v>
      </c>
      <c r="O25" s="5"/>
      <c r="P25" s="5"/>
      <c r="Q25" s="1">
        <f t="shared" si="5"/>
      </c>
      <c r="R25" s="2">
        <f t="shared" si="6"/>
        <v>0</v>
      </c>
      <c r="S25" s="2">
        <v>256429</v>
      </c>
      <c r="T25" s="2">
        <v>558523.58</v>
      </c>
      <c r="U25" s="1">
        <f t="shared" si="7"/>
        <v>217.80827441514026</v>
      </c>
      <c r="V25" s="2">
        <f t="shared" si="8"/>
        <v>302094.57999999996</v>
      </c>
      <c r="W25" s="2">
        <v>49500</v>
      </c>
      <c r="X25" s="2">
        <v>48399.7</v>
      </c>
      <c r="Y25" s="1">
        <f t="shared" si="9"/>
        <v>97.77717171717171</v>
      </c>
      <c r="Z25" s="2">
        <f t="shared" si="10"/>
        <v>-1100.300000000003</v>
      </c>
      <c r="AA25" s="2">
        <v>386000</v>
      </c>
      <c r="AB25" s="2">
        <v>339593.08</v>
      </c>
      <c r="AC25" s="1">
        <f t="shared" si="11"/>
        <v>87.97748186528497</v>
      </c>
      <c r="AD25" s="2">
        <f t="shared" si="43"/>
        <v>-46406.919999999984</v>
      </c>
      <c r="AE25" s="2"/>
      <c r="AF25" s="2">
        <v>35416</v>
      </c>
      <c r="AG25" s="1">
        <f t="shared" si="12"/>
      </c>
      <c r="AH25" s="2">
        <f t="shared" si="13"/>
        <v>35416</v>
      </c>
      <c r="AI25" s="2"/>
      <c r="AJ25" s="2"/>
      <c r="AK25" s="1">
        <f t="shared" si="14"/>
      </c>
      <c r="AL25" s="2">
        <f t="shared" si="15"/>
        <v>0</v>
      </c>
      <c r="AM25" s="5"/>
      <c r="AN25" s="5"/>
      <c r="AO25" s="1">
        <f t="shared" si="16"/>
      </c>
      <c r="AP25" s="2">
        <f t="shared" si="17"/>
        <v>0</v>
      </c>
      <c r="AQ25" s="2"/>
      <c r="AR25" s="2"/>
      <c r="AS25" s="1">
        <f t="shared" si="18"/>
      </c>
      <c r="AT25" s="2">
        <f t="shared" si="19"/>
        <v>0</v>
      </c>
      <c r="AU25" s="2">
        <v>1016460</v>
      </c>
      <c r="AV25" s="2">
        <v>1171643.68</v>
      </c>
      <c r="AW25" s="1">
        <f t="shared" si="20"/>
        <v>115.2670719949629</v>
      </c>
      <c r="AX25" s="2">
        <f t="shared" si="21"/>
        <v>155183.67999999993</v>
      </c>
      <c r="AY25" s="2"/>
      <c r="AZ25" s="2"/>
      <c r="BA25" s="1">
        <f t="shared" si="22"/>
      </c>
      <c r="BB25" s="2">
        <f t="shared" si="23"/>
        <v>0</v>
      </c>
      <c r="BC25" s="2"/>
      <c r="BD25" s="2"/>
      <c r="BE25" s="1">
        <f t="shared" si="24"/>
      </c>
      <c r="BF25" s="2">
        <f t="shared" si="25"/>
        <v>0</v>
      </c>
      <c r="BG25" s="2"/>
      <c r="BH25" s="2">
        <v>51</v>
      </c>
      <c r="BI25" s="1">
        <f t="shared" si="26"/>
      </c>
      <c r="BJ25" s="2">
        <f t="shared" si="27"/>
        <v>51</v>
      </c>
      <c r="BK25" s="2"/>
      <c r="BL25" s="2"/>
      <c r="BM25" s="1">
        <f t="shared" si="28"/>
      </c>
      <c r="BN25" s="2">
        <f t="shared" si="29"/>
        <v>0</v>
      </c>
      <c r="BO25" s="2">
        <v>4250</v>
      </c>
      <c r="BP25" s="2">
        <v>5746.35</v>
      </c>
      <c r="BQ25" s="1">
        <f t="shared" si="30"/>
        <v>135.20823529411766</v>
      </c>
      <c r="BR25" s="2">
        <f t="shared" si="31"/>
        <v>1496.3500000000004</v>
      </c>
      <c r="BS25" s="2"/>
      <c r="BT25" s="2">
        <v>2907.79</v>
      </c>
      <c r="BU25" s="1">
        <f t="shared" si="32"/>
      </c>
      <c r="BV25" s="2">
        <f t="shared" si="33"/>
        <v>2907.79</v>
      </c>
      <c r="BW25" s="2"/>
      <c r="BX25" s="2">
        <v>96.39</v>
      </c>
      <c r="BY25" s="1">
        <f t="shared" si="34"/>
      </c>
      <c r="BZ25" s="2">
        <f t="shared" si="35"/>
        <v>96.39</v>
      </c>
      <c r="CA25" s="2"/>
      <c r="CB25" s="2">
        <v>4759.25</v>
      </c>
      <c r="CC25" s="1">
        <f t="shared" si="36"/>
      </c>
      <c r="CD25" s="2">
        <f t="shared" si="37"/>
        <v>4759.25</v>
      </c>
      <c r="CE25" s="2"/>
      <c r="CF25" s="2"/>
      <c r="CG25" s="2"/>
      <c r="CH25" s="6"/>
      <c r="CI25" s="7">
        <f t="shared" si="38"/>
        <v>1712639</v>
      </c>
      <c r="CJ25" s="3">
        <f t="shared" si="39"/>
        <v>2167136.82</v>
      </c>
      <c r="CK25" s="1">
        <f t="shared" si="40"/>
        <v>126.53786466383166</v>
      </c>
      <c r="CL25" s="8">
        <f t="shared" si="41"/>
        <v>454497.81999999983</v>
      </c>
      <c r="CM25" s="9"/>
      <c r="CN25" s="7">
        <v>1693432.42</v>
      </c>
      <c r="CO25" s="8">
        <f t="shared" si="42"/>
        <v>473704.3999999999</v>
      </c>
    </row>
    <row r="26" spans="1:93" s="22" customFormat="1" ht="42.75" customHeight="1">
      <c r="A26" s="27">
        <v>19</v>
      </c>
      <c r="B26" s="52" t="s">
        <v>19</v>
      </c>
      <c r="C26" s="51"/>
      <c r="D26" s="51"/>
      <c r="E26" s="1">
        <f t="shared" si="0"/>
      </c>
      <c r="F26" s="2">
        <f t="shared" si="1"/>
        <v>0</v>
      </c>
      <c r="G26" s="51"/>
      <c r="H26" s="51">
        <v>356</v>
      </c>
      <c r="I26" s="1">
        <f t="shared" si="2"/>
      </c>
      <c r="J26" s="2">
        <f t="shared" si="3"/>
        <v>356</v>
      </c>
      <c r="K26" s="2"/>
      <c r="L26" s="2"/>
      <c r="M26" s="1"/>
      <c r="N26" s="2">
        <f t="shared" si="4"/>
        <v>0</v>
      </c>
      <c r="O26" s="5"/>
      <c r="P26" s="5">
        <v>306.41</v>
      </c>
      <c r="Q26" s="1">
        <f t="shared" si="5"/>
      </c>
      <c r="R26" s="2">
        <f t="shared" si="6"/>
        <v>306.41</v>
      </c>
      <c r="S26" s="2">
        <v>5700</v>
      </c>
      <c r="T26" s="2">
        <v>6857</v>
      </c>
      <c r="U26" s="1">
        <f t="shared" si="7"/>
        <v>120.29824561403508</v>
      </c>
      <c r="V26" s="2">
        <f t="shared" si="8"/>
        <v>1157</v>
      </c>
      <c r="W26" s="2">
        <v>5000</v>
      </c>
      <c r="X26" s="2">
        <v>6855.17</v>
      </c>
      <c r="Y26" s="1">
        <f t="shared" si="9"/>
        <v>137.10340000000002</v>
      </c>
      <c r="Z26" s="2">
        <f t="shared" si="10"/>
        <v>1855.17</v>
      </c>
      <c r="AA26" s="2">
        <v>6340</v>
      </c>
      <c r="AB26" s="2">
        <v>6873.040000000001</v>
      </c>
      <c r="AC26" s="1">
        <f t="shared" si="11"/>
        <v>108.407570977918</v>
      </c>
      <c r="AD26" s="2">
        <f t="shared" si="43"/>
        <v>533.0400000000009</v>
      </c>
      <c r="AE26" s="2"/>
      <c r="AF26" s="2"/>
      <c r="AG26" s="1">
        <f t="shared" si="12"/>
      </c>
      <c r="AH26" s="2">
        <f t="shared" si="13"/>
        <v>0</v>
      </c>
      <c r="AI26" s="2"/>
      <c r="AJ26" s="2"/>
      <c r="AK26" s="1">
        <f t="shared" si="14"/>
      </c>
      <c r="AL26" s="2">
        <f t="shared" si="15"/>
        <v>0</v>
      </c>
      <c r="AM26" s="5"/>
      <c r="AN26" s="5"/>
      <c r="AO26" s="1">
        <f t="shared" si="16"/>
      </c>
      <c r="AP26" s="2">
        <f t="shared" si="17"/>
        <v>0</v>
      </c>
      <c r="AQ26" s="2"/>
      <c r="AR26" s="2"/>
      <c r="AS26" s="1">
        <f t="shared" si="18"/>
      </c>
      <c r="AT26" s="2">
        <f t="shared" si="19"/>
        <v>0</v>
      </c>
      <c r="AU26" s="2">
        <v>256716</v>
      </c>
      <c r="AV26" s="2">
        <v>322877.4</v>
      </c>
      <c r="AW26" s="1">
        <f t="shared" si="20"/>
        <v>125.7722152105829</v>
      </c>
      <c r="AX26" s="2">
        <f t="shared" si="21"/>
        <v>66161.40000000002</v>
      </c>
      <c r="AY26" s="2"/>
      <c r="AZ26" s="2"/>
      <c r="BA26" s="1">
        <f t="shared" si="22"/>
      </c>
      <c r="BB26" s="2">
        <f t="shared" si="23"/>
        <v>0</v>
      </c>
      <c r="BC26" s="2"/>
      <c r="BD26" s="2"/>
      <c r="BE26" s="1">
        <f t="shared" si="24"/>
      </c>
      <c r="BF26" s="2">
        <f t="shared" si="25"/>
        <v>0</v>
      </c>
      <c r="BG26" s="2"/>
      <c r="BH26" s="2"/>
      <c r="BI26" s="1">
        <f t="shared" si="26"/>
      </c>
      <c r="BJ26" s="2">
        <f t="shared" si="27"/>
        <v>0</v>
      </c>
      <c r="BK26" s="2"/>
      <c r="BL26" s="2">
        <v>6800</v>
      </c>
      <c r="BM26" s="1">
        <f t="shared" si="28"/>
      </c>
      <c r="BN26" s="2">
        <f t="shared" si="29"/>
        <v>6800</v>
      </c>
      <c r="BO26" s="2">
        <v>400</v>
      </c>
      <c r="BP26" s="2">
        <v>512.8</v>
      </c>
      <c r="BQ26" s="1">
        <f t="shared" si="30"/>
        <v>128.2</v>
      </c>
      <c r="BR26" s="2">
        <f t="shared" si="31"/>
        <v>112.79999999999995</v>
      </c>
      <c r="BS26" s="2"/>
      <c r="BT26" s="2"/>
      <c r="BU26" s="1">
        <f t="shared" si="32"/>
      </c>
      <c r="BV26" s="2">
        <f t="shared" si="33"/>
        <v>0</v>
      </c>
      <c r="BW26" s="2">
        <v>10</v>
      </c>
      <c r="BX26" s="2">
        <v>58.14</v>
      </c>
      <c r="BY26" s="1">
        <f t="shared" si="34"/>
        <v>581.4</v>
      </c>
      <c r="BZ26" s="2">
        <f t="shared" si="35"/>
        <v>48.14</v>
      </c>
      <c r="CA26" s="2"/>
      <c r="CB26" s="2"/>
      <c r="CC26" s="1">
        <f t="shared" si="36"/>
      </c>
      <c r="CD26" s="2">
        <f t="shared" si="37"/>
        <v>0</v>
      </c>
      <c r="CE26" s="2"/>
      <c r="CF26" s="2"/>
      <c r="CG26" s="2"/>
      <c r="CH26" s="6"/>
      <c r="CI26" s="7">
        <f t="shared" si="38"/>
        <v>274166</v>
      </c>
      <c r="CJ26" s="3">
        <f t="shared" si="39"/>
        <v>351495.95999999996</v>
      </c>
      <c r="CK26" s="1">
        <f t="shared" si="40"/>
        <v>128.2055251198179</v>
      </c>
      <c r="CL26" s="8">
        <f t="shared" si="41"/>
        <v>77329.95999999996</v>
      </c>
      <c r="CM26" s="9"/>
      <c r="CN26" s="7">
        <v>284866.3</v>
      </c>
      <c r="CO26" s="8">
        <f t="shared" si="42"/>
        <v>66629.65999999997</v>
      </c>
    </row>
    <row r="27" spans="1:93" s="22" customFormat="1" ht="42.75" customHeight="1">
      <c r="A27" s="27">
        <v>20</v>
      </c>
      <c r="B27" s="52" t="s">
        <v>20</v>
      </c>
      <c r="C27" s="51"/>
      <c r="D27" s="51"/>
      <c r="E27" s="1">
        <f t="shared" si="0"/>
      </c>
      <c r="F27" s="2">
        <f t="shared" si="1"/>
        <v>0</v>
      </c>
      <c r="G27" s="51"/>
      <c r="H27" s="51"/>
      <c r="I27" s="1">
        <f t="shared" si="2"/>
      </c>
      <c r="J27" s="2">
        <f t="shared" si="3"/>
        <v>0</v>
      </c>
      <c r="K27" s="2"/>
      <c r="L27" s="2">
        <v>694.75</v>
      </c>
      <c r="M27" s="1">
        <v>694.75</v>
      </c>
      <c r="N27" s="2">
        <f t="shared" si="4"/>
        <v>694.75</v>
      </c>
      <c r="O27" s="5"/>
      <c r="P27" s="5">
        <v>46</v>
      </c>
      <c r="Q27" s="1">
        <f t="shared" si="5"/>
      </c>
      <c r="R27" s="2">
        <f t="shared" si="6"/>
        <v>46</v>
      </c>
      <c r="S27" s="2">
        <v>8300</v>
      </c>
      <c r="T27" s="2">
        <v>12738.51</v>
      </c>
      <c r="U27" s="1">
        <f t="shared" si="7"/>
        <v>153.47602409638554</v>
      </c>
      <c r="V27" s="2">
        <f t="shared" si="8"/>
        <v>4438.51</v>
      </c>
      <c r="W27" s="2">
        <v>8480</v>
      </c>
      <c r="X27" s="2">
        <v>17942.809999999998</v>
      </c>
      <c r="Y27" s="1">
        <f t="shared" si="9"/>
        <v>211.58974056603773</v>
      </c>
      <c r="Z27" s="2">
        <f t="shared" si="10"/>
        <v>9462.809999999998</v>
      </c>
      <c r="AA27" s="2">
        <v>511536</v>
      </c>
      <c r="AB27" s="2">
        <v>529697.26</v>
      </c>
      <c r="AC27" s="1">
        <f t="shared" si="11"/>
        <v>103.55033858809546</v>
      </c>
      <c r="AD27" s="2">
        <f t="shared" si="43"/>
        <v>18161.26000000001</v>
      </c>
      <c r="AE27" s="2"/>
      <c r="AF27" s="2"/>
      <c r="AG27" s="1">
        <f t="shared" si="12"/>
      </c>
      <c r="AH27" s="2">
        <f t="shared" si="13"/>
        <v>0</v>
      </c>
      <c r="AI27" s="2"/>
      <c r="AJ27" s="2"/>
      <c r="AK27" s="1">
        <f t="shared" si="14"/>
      </c>
      <c r="AL27" s="2">
        <f t="shared" si="15"/>
        <v>0</v>
      </c>
      <c r="AM27" s="5"/>
      <c r="AN27" s="5"/>
      <c r="AO27" s="1">
        <f t="shared" si="16"/>
      </c>
      <c r="AP27" s="2">
        <f t="shared" si="17"/>
        <v>0</v>
      </c>
      <c r="AQ27" s="2"/>
      <c r="AR27" s="2"/>
      <c r="AS27" s="1">
        <f t="shared" si="18"/>
      </c>
      <c r="AT27" s="2">
        <f t="shared" si="19"/>
        <v>0</v>
      </c>
      <c r="AU27" s="2">
        <v>402709.04</v>
      </c>
      <c r="AV27" s="2">
        <v>384038.41</v>
      </c>
      <c r="AW27" s="1">
        <f t="shared" si="20"/>
        <v>95.36374202079</v>
      </c>
      <c r="AX27" s="2">
        <f t="shared" si="21"/>
        <v>-18670.630000000005</v>
      </c>
      <c r="AY27" s="2"/>
      <c r="AZ27" s="2"/>
      <c r="BA27" s="1">
        <f t="shared" si="22"/>
      </c>
      <c r="BB27" s="2">
        <f t="shared" si="23"/>
        <v>0</v>
      </c>
      <c r="BC27" s="2"/>
      <c r="BD27" s="2"/>
      <c r="BE27" s="1">
        <f t="shared" si="24"/>
      </c>
      <c r="BF27" s="2">
        <f t="shared" si="25"/>
        <v>0</v>
      </c>
      <c r="BG27" s="2"/>
      <c r="BH27" s="2"/>
      <c r="BI27" s="1">
        <f t="shared" si="26"/>
      </c>
      <c r="BJ27" s="2">
        <f t="shared" si="27"/>
        <v>0</v>
      </c>
      <c r="BK27" s="2"/>
      <c r="BL27" s="2"/>
      <c r="BM27" s="1">
        <f t="shared" si="28"/>
      </c>
      <c r="BN27" s="2">
        <f t="shared" si="29"/>
        <v>0</v>
      </c>
      <c r="BO27" s="2">
        <v>320</v>
      </c>
      <c r="BP27" s="2">
        <v>535.6</v>
      </c>
      <c r="BQ27" s="1">
        <f t="shared" si="30"/>
        <v>167.375</v>
      </c>
      <c r="BR27" s="2">
        <f t="shared" si="31"/>
        <v>215.60000000000002</v>
      </c>
      <c r="BS27" s="2"/>
      <c r="BT27" s="2"/>
      <c r="BU27" s="1">
        <f t="shared" si="32"/>
      </c>
      <c r="BV27" s="2">
        <f t="shared" si="33"/>
        <v>0</v>
      </c>
      <c r="BW27" s="2"/>
      <c r="BX27" s="2"/>
      <c r="BY27" s="1">
        <f t="shared" si="34"/>
      </c>
      <c r="BZ27" s="2">
        <f t="shared" si="35"/>
        <v>0</v>
      </c>
      <c r="CA27" s="2"/>
      <c r="CB27" s="2"/>
      <c r="CC27" s="1">
        <f t="shared" si="36"/>
      </c>
      <c r="CD27" s="2">
        <f t="shared" si="37"/>
        <v>0</v>
      </c>
      <c r="CE27" s="2"/>
      <c r="CF27" s="2"/>
      <c r="CG27" s="2"/>
      <c r="CH27" s="6"/>
      <c r="CI27" s="7">
        <f t="shared" si="38"/>
        <v>931345.04</v>
      </c>
      <c r="CJ27" s="3">
        <f t="shared" si="39"/>
        <v>945693.3400000001</v>
      </c>
      <c r="CK27" s="1">
        <f t="shared" si="40"/>
        <v>101.54059981894572</v>
      </c>
      <c r="CL27" s="8">
        <f t="shared" si="41"/>
        <v>14348.300000000047</v>
      </c>
      <c r="CM27" s="9"/>
      <c r="CN27" s="7">
        <v>987916.1900000001</v>
      </c>
      <c r="CO27" s="8">
        <f t="shared" si="42"/>
        <v>-42222.84999999998</v>
      </c>
    </row>
    <row r="28" spans="1:93" s="22" customFormat="1" ht="42.75" customHeight="1">
      <c r="A28" s="27">
        <v>21</v>
      </c>
      <c r="B28" s="52" t="s">
        <v>21</v>
      </c>
      <c r="C28" s="51"/>
      <c r="D28" s="51"/>
      <c r="E28" s="1">
        <f t="shared" si="0"/>
      </c>
      <c r="F28" s="2">
        <f t="shared" si="1"/>
        <v>0</v>
      </c>
      <c r="G28" s="51"/>
      <c r="H28" s="51"/>
      <c r="I28" s="1">
        <f t="shared" si="2"/>
      </c>
      <c r="J28" s="2">
        <f t="shared" si="3"/>
        <v>0</v>
      </c>
      <c r="K28" s="2">
        <v>3000</v>
      </c>
      <c r="L28" s="2">
        <v>3008</v>
      </c>
      <c r="M28" s="1">
        <v>3008</v>
      </c>
      <c r="N28" s="2">
        <f t="shared" si="4"/>
        <v>8</v>
      </c>
      <c r="O28" s="5"/>
      <c r="P28" s="5">
        <v>60.4</v>
      </c>
      <c r="Q28" s="1">
        <f t="shared" si="5"/>
      </c>
      <c r="R28" s="2">
        <f t="shared" si="6"/>
        <v>60.4</v>
      </c>
      <c r="S28" s="2">
        <v>1890</v>
      </c>
      <c r="T28" s="2">
        <v>2159</v>
      </c>
      <c r="U28" s="1">
        <f t="shared" si="7"/>
        <v>114.23280423280424</v>
      </c>
      <c r="V28" s="2">
        <f t="shared" si="8"/>
        <v>269</v>
      </c>
      <c r="W28" s="2">
        <v>4980</v>
      </c>
      <c r="X28" s="2">
        <v>20825.97</v>
      </c>
      <c r="Y28" s="1">
        <f t="shared" si="9"/>
        <v>418.1921686746988</v>
      </c>
      <c r="Z28" s="2">
        <f t="shared" si="10"/>
        <v>15845.970000000001</v>
      </c>
      <c r="AA28" s="2">
        <v>712152</v>
      </c>
      <c r="AB28" s="2">
        <v>803185.53</v>
      </c>
      <c r="AC28" s="1">
        <f t="shared" si="11"/>
        <v>112.78287921679642</v>
      </c>
      <c r="AD28" s="2">
        <f t="shared" si="43"/>
        <v>91033.53000000003</v>
      </c>
      <c r="AE28" s="2"/>
      <c r="AF28" s="2"/>
      <c r="AG28" s="1">
        <f t="shared" si="12"/>
      </c>
      <c r="AH28" s="2">
        <f t="shared" si="13"/>
        <v>0</v>
      </c>
      <c r="AI28" s="2"/>
      <c r="AJ28" s="2"/>
      <c r="AK28" s="1">
        <f t="shared" si="14"/>
      </c>
      <c r="AL28" s="2">
        <f t="shared" si="15"/>
        <v>0</v>
      </c>
      <c r="AM28" s="5"/>
      <c r="AN28" s="5"/>
      <c r="AO28" s="1">
        <f t="shared" si="16"/>
      </c>
      <c r="AP28" s="2">
        <f t="shared" si="17"/>
        <v>0</v>
      </c>
      <c r="AQ28" s="2"/>
      <c r="AR28" s="2"/>
      <c r="AS28" s="1">
        <f t="shared" si="18"/>
      </c>
      <c r="AT28" s="2">
        <f t="shared" si="19"/>
        <v>0</v>
      </c>
      <c r="AU28" s="2">
        <v>306100.77</v>
      </c>
      <c r="AV28" s="2">
        <v>408056.66</v>
      </c>
      <c r="AW28" s="1">
        <f t="shared" si="20"/>
        <v>133.30794953570353</v>
      </c>
      <c r="AX28" s="2">
        <f t="shared" si="21"/>
        <v>101955.88999999996</v>
      </c>
      <c r="AY28" s="2"/>
      <c r="AZ28" s="2"/>
      <c r="BA28" s="1">
        <f t="shared" si="22"/>
      </c>
      <c r="BB28" s="2">
        <f t="shared" si="23"/>
        <v>0</v>
      </c>
      <c r="BC28" s="2"/>
      <c r="BD28" s="2"/>
      <c r="BE28" s="1">
        <f t="shared" si="24"/>
      </c>
      <c r="BF28" s="2">
        <f t="shared" si="25"/>
        <v>0</v>
      </c>
      <c r="BG28" s="2"/>
      <c r="BH28" s="2"/>
      <c r="BI28" s="1">
        <f t="shared" si="26"/>
      </c>
      <c r="BJ28" s="2">
        <f t="shared" si="27"/>
        <v>0</v>
      </c>
      <c r="BK28" s="2"/>
      <c r="BL28" s="2"/>
      <c r="BM28" s="1">
        <f t="shared" si="28"/>
      </c>
      <c r="BN28" s="2">
        <f t="shared" si="29"/>
        <v>0</v>
      </c>
      <c r="BO28" s="2">
        <v>700</v>
      </c>
      <c r="BP28" s="2">
        <v>1004.77</v>
      </c>
      <c r="BQ28" s="1">
        <f t="shared" si="30"/>
        <v>143.53857142857143</v>
      </c>
      <c r="BR28" s="2">
        <f t="shared" si="31"/>
        <v>304.77</v>
      </c>
      <c r="BS28" s="2">
        <v>8000</v>
      </c>
      <c r="BT28" s="2">
        <v>9832</v>
      </c>
      <c r="BU28" s="1">
        <f t="shared" si="32"/>
        <v>122.9</v>
      </c>
      <c r="BV28" s="2">
        <f t="shared" si="33"/>
        <v>1832</v>
      </c>
      <c r="BW28" s="2">
        <v>5</v>
      </c>
      <c r="BX28" s="2">
        <v>44.54</v>
      </c>
      <c r="BY28" s="1">
        <f t="shared" si="34"/>
        <v>890.8</v>
      </c>
      <c r="BZ28" s="2">
        <f t="shared" si="35"/>
        <v>39.54</v>
      </c>
      <c r="CA28" s="2"/>
      <c r="CB28" s="2"/>
      <c r="CC28" s="1">
        <f t="shared" si="36"/>
      </c>
      <c r="CD28" s="2">
        <f t="shared" si="37"/>
        <v>0</v>
      </c>
      <c r="CE28" s="2"/>
      <c r="CF28" s="2"/>
      <c r="CG28" s="2"/>
      <c r="CH28" s="6"/>
      <c r="CI28" s="7">
        <f t="shared" si="38"/>
        <v>1036827.77</v>
      </c>
      <c r="CJ28" s="3">
        <f t="shared" si="39"/>
        <v>1248176.8699999999</v>
      </c>
      <c r="CK28" s="1">
        <f t="shared" si="40"/>
        <v>120.38420517999819</v>
      </c>
      <c r="CL28" s="8">
        <f t="shared" si="41"/>
        <v>211349.09999999986</v>
      </c>
      <c r="CM28" s="9"/>
      <c r="CN28" s="7">
        <v>861348.51</v>
      </c>
      <c r="CO28" s="8">
        <f t="shared" si="42"/>
        <v>386828.35999999987</v>
      </c>
    </row>
    <row r="29" spans="1:93" s="22" customFormat="1" ht="42.75" customHeight="1">
      <c r="A29" s="27">
        <v>22</v>
      </c>
      <c r="B29" s="52" t="s">
        <v>22</v>
      </c>
      <c r="C29" s="51"/>
      <c r="D29" s="51"/>
      <c r="E29" s="1">
        <f t="shared" si="0"/>
      </c>
      <c r="F29" s="2">
        <f t="shared" si="1"/>
        <v>0</v>
      </c>
      <c r="G29" s="51"/>
      <c r="H29" s="51"/>
      <c r="I29" s="1">
        <f t="shared" si="2"/>
      </c>
      <c r="J29" s="2">
        <f t="shared" si="3"/>
        <v>0</v>
      </c>
      <c r="K29" s="2">
        <v>130000</v>
      </c>
      <c r="L29" s="2">
        <v>252629.79</v>
      </c>
      <c r="M29" s="1">
        <v>252629.79</v>
      </c>
      <c r="N29" s="2">
        <f t="shared" si="4"/>
        <v>122629.79000000001</v>
      </c>
      <c r="O29" s="5"/>
      <c r="P29" s="5">
        <v>45.19</v>
      </c>
      <c r="Q29" s="1">
        <f t="shared" si="5"/>
      </c>
      <c r="R29" s="2">
        <f t="shared" si="6"/>
        <v>45.19</v>
      </c>
      <c r="S29" s="2">
        <v>26000</v>
      </c>
      <c r="T29" s="2">
        <v>32767</v>
      </c>
      <c r="U29" s="1">
        <f t="shared" si="7"/>
        <v>126.02692307692307</v>
      </c>
      <c r="V29" s="2">
        <f t="shared" si="8"/>
        <v>6767</v>
      </c>
      <c r="W29" s="2">
        <v>74500</v>
      </c>
      <c r="X29" s="2">
        <v>102067.73</v>
      </c>
      <c r="Y29" s="1">
        <f t="shared" si="9"/>
        <v>137.0036644295302</v>
      </c>
      <c r="Z29" s="2">
        <f t="shared" si="10"/>
        <v>27567.729999999996</v>
      </c>
      <c r="AA29" s="2">
        <v>397706</v>
      </c>
      <c r="AB29" s="2">
        <v>481754.75</v>
      </c>
      <c r="AC29" s="1">
        <f t="shared" si="11"/>
        <v>121.13338747718163</v>
      </c>
      <c r="AD29" s="2">
        <f t="shared" si="43"/>
        <v>84048.75</v>
      </c>
      <c r="AE29" s="2"/>
      <c r="AF29" s="2"/>
      <c r="AG29" s="1">
        <f t="shared" si="12"/>
      </c>
      <c r="AH29" s="2">
        <f t="shared" si="13"/>
        <v>0</v>
      </c>
      <c r="AI29" s="2"/>
      <c r="AJ29" s="2"/>
      <c r="AK29" s="1">
        <f t="shared" si="14"/>
      </c>
      <c r="AL29" s="2">
        <f t="shared" si="15"/>
        <v>0</v>
      </c>
      <c r="AM29" s="5"/>
      <c r="AN29" s="5"/>
      <c r="AO29" s="1">
        <f t="shared" si="16"/>
      </c>
      <c r="AP29" s="2">
        <f t="shared" si="17"/>
        <v>0</v>
      </c>
      <c r="AQ29" s="2"/>
      <c r="AR29" s="2"/>
      <c r="AS29" s="1">
        <f t="shared" si="18"/>
      </c>
      <c r="AT29" s="2">
        <f t="shared" si="19"/>
        <v>0</v>
      </c>
      <c r="AU29" s="2">
        <v>452834.61</v>
      </c>
      <c r="AV29" s="2">
        <v>503842.68</v>
      </c>
      <c r="AW29" s="1">
        <f t="shared" si="20"/>
        <v>111.26417214443921</v>
      </c>
      <c r="AX29" s="2">
        <f t="shared" si="21"/>
        <v>51008.07000000001</v>
      </c>
      <c r="AY29" s="2"/>
      <c r="AZ29" s="2"/>
      <c r="BA29" s="1">
        <f t="shared" si="22"/>
      </c>
      <c r="BB29" s="2">
        <f t="shared" si="23"/>
        <v>0</v>
      </c>
      <c r="BC29" s="2"/>
      <c r="BD29" s="2"/>
      <c r="BE29" s="1">
        <f t="shared" si="24"/>
      </c>
      <c r="BF29" s="2">
        <f t="shared" si="25"/>
        <v>0</v>
      </c>
      <c r="BG29" s="2"/>
      <c r="BH29" s="2">
        <v>119</v>
      </c>
      <c r="BI29" s="1">
        <f t="shared" si="26"/>
      </c>
      <c r="BJ29" s="2">
        <f t="shared" si="27"/>
        <v>119</v>
      </c>
      <c r="BK29" s="2"/>
      <c r="BL29" s="2"/>
      <c r="BM29" s="1">
        <f t="shared" si="28"/>
      </c>
      <c r="BN29" s="2">
        <f t="shared" si="29"/>
        <v>0</v>
      </c>
      <c r="BO29" s="2">
        <v>310</v>
      </c>
      <c r="BP29" s="2">
        <v>400.84</v>
      </c>
      <c r="BQ29" s="1">
        <f t="shared" si="30"/>
        <v>129.3032258064516</v>
      </c>
      <c r="BR29" s="2">
        <f t="shared" si="31"/>
        <v>90.83999999999997</v>
      </c>
      <c r="BS29" s="2"/>
      <c r="BT29" s="2"/>
      <c r="BU29" s="1">
        <f t="shared" si="32"/>
      </c>
      <c r="BV29" s="2">
        <f t="shared" si="33"/>
        <v>0</v>
      </c>
      <c r="BW29" s="2">
        <v>10</v>
      </c>
      <c r="BX29" s="2">
        <v>11.05</v>
      </c>
      <c r="BY29" s="1">
        <f t="shared" si="34"/>
        <v>110.5</v>
      </c>
      <c r="BZ29" s="2">
        <f t="shared" si="35"/>
        <v>1.0500000000000007</v>
      </c>
      <c r="CA29" s="2"/>
      <c r="CB29" s="2"/>
      <c r="CC29" s="1">
        <f t="shared" si="36"/>
      </c>
      <c r="CD29" s="2">
        <f t="shared" si="37"/>
        <v>0</v>
      </c>
      <c r="CE29" s="2"/>
      <c r="CF29" s="2"/>
      <c r="CG29" s="2"/>
      <c r="CH29" s="6"/>
      <c r="CI29" s="7">
        <f t="shared" si="38"/>
        <v>1081360.6099999999</v>
      </c>
      <c r="CJ29" s="3">
        <f t="shared" si="39"/>
        <v>1373638.03</v>
      </c>
      <c r="CK29" s="1">
        <f t="shared" si="40"/>
        <v>127.02867270151445</v>
      </c>
      <c r="CL29" s="8">
        <f t="shared" si="41"/>
        <v>292277.42000000016</v>
      </c>
      <c r="CM29" s="9"/>
      <c r="CN29" s="7">
        <v>1010026.01</v>
      </c>
      <c r="CO29" s="8">
        <f t="shared" si="42"/>
        <v>363612.02</v>
      </c>
    </row>
    <row r="30" spans="1:93" s="22" customFormat="1" ht="42.75" customHeight="1">
      <c r="A30" s="27">
        <v>23</v>
      </c>
      <c r="B30" s="52" t="s">
        <v>23</v>
      </c>
      <c r="C30" s="51"/>
      <c r="D30" s="51"/>
      <c r="E30" s="1">
        <f t="shared" si="0"/>
      </c>
      <c r="F30" s="2">
        <f t="shared" si="1"/>
        <v>0</v>
      </c>
      <c r="G30" s="51"/>
      <c r="H30" s="51"/>
      <c r="I30" s="1">
        <f t="shared" si="2"/>
      </c>
      <c r="J30" s="2">
        <f t="shared" si="3"/>
        <v>0</v>
      </c>
      <c r="K30" s="2"/>
      <c r="L30" s="2">
        <v>2116.5</v>
      </c>
      <c r="M30" s="1">
        <v>2116.5</v>
      </c>
      <c r="N30" s="2">
        <f t="shared" si="4"/>
        <v>2116.5</v>
      </c>
      <c r="O30" s="5"/>
      <c r="P30" s="5">
        <v>21.29</v>
      </c>
      <c r="Q30" s="1">
        <f t="shared" si="5"/>
      </c>
      <c r="R30" s="2">
        <f t="shared" si="6"/>
        <v>21.29</v>
      </c>
      <c r="S30" s="2">
        <v>7700</v>
      </c>
      <c r="T30" s="2">
        <v>5703</v>
      </c>
      <c r="U30" s="1">
        <f t="shared" si="7"/>
        <v>74.06493506493507</v>
      </c>
      <c r="V30" s="2">
        <f t="shared" si="8"/>
        <v>-1997</v>
      </c>
      <c r="W30" s="2">
        <v>7500</v>
      </c>
      <c r="X30" s="2">
        <v>10214.74</v>
      </c>
      <c r="Y30" s="1">
        <f t="shared" si="9"/>
        <v>136.19653333333332</v>
      </c>
      <c r="Z30" s="2">
        <f t="shared" si="10"/>
        <v>2714.74</v>
      </c>
      <c r="AA30" s="2">
        <v>477200</v>
      </c>
      <c r="AB30" s="2">
        <v>487247.27999999997</v>
      </c>
      <c r="AC30" s="1">
        <f t="shared" si="11"/>
        <v>102.10546521374685</v>
      </c>
      <c r="AD30" s="2">
        <f t="shared" si="43"/>
        <v>10047.27999999997</v>
      </c>
      <c r="AE30" s="2"/>
      <c r="AF30" s="2"/>
      <c r="AG30" s="1">
        <f t="shared" si="12"/>
      </c>
      <c r="AH30" s="2">
        <f t="shared" si="13"/>
        <v>0</v>
      </c>
      <c r="AI30" s="2"/>
      <c r="AJ30" s="2"/>
      <c r="AK30" s="1">
        <f t="shared" si="14"/>
      </c>
      <c r="AL30" s="2">
        <f t="shared" si="15"/>
        <v>0</v>
      </c>
      <c r="AM30" s="5"/>
      <c r="AN30" s="5"/>
      <c r="AO30" s="1">
        <f t="shared" si="16"/>
      </c>
      <c r="AP30" s="2">
        <f t="shared" si="17"/>
        <v>0</v>
      </c>
      <c r="AQ30" s="2"/>
      <c r="AR30" s="2"/>
      <c r="AS30" s="1">
        <f t="shared" si="18"/>
      </c>
      <c r="AT30" s="2">
        <f t="shared" si="19"/>
        <v>0</v>
      </c>
      <c r="AU30" s="2">
        <v>140800</v>
      </c>
      <c r="AV30" s="2">
        <v>176588.73</v>
      </c>
      <c r="AW30" s="1">
        <f t="shared" si="20"/>
        <v>125.41813210227272</v>
      </c>
      <c r="AX30" s="2">
        <f t="shared" si="21"/>
        <v>35788.73000000001</v>
      </c>
      <c r="AY30" s="2"/>
      <c r="AZ30" s="2"/>
      <c r="BA30" s="1">
        <f t="shared" si="22"/>
      </c>
      <c r="BB30" s="2">
        <f t="shared" si="23"/>
        <v>0</v>
      </c>
      <c r="BC30" s="2"/>
      <c r="BD30" s="2"/>
      <c r="BE30" s="1">
        <f t="shared" si="24"/>
      </c>
      <c r="BF30" s="2">
        <f t="shared" si="25"/>
        <v>0</v>
      </c>
      <c r="BG30" s="2">
        <v>170</v>
      </c>
      <c r="BH30" s="2">
        <v>340</v>
      </c>
      <c r="BI30" s="1">
        <f t="shared" si="26"/>
        <v>200</v>
      </c>
      <c r="BJ30" s="2">
        <f t="shared" si="27"/>
        <v>170</v>
      </c>
      <c r="BK30" s="2"/>
      <c r="BL30" s="2"/>
      <c r="BM30" s="1">
        <f t="shared" si="28"/>
      </c>
      <c r="BN30" s="2">
        <f t="shared" si="29"/>
        <v>0</v>
      </c>
      <c r="BO30" s="2">
        <v>700</v>
      </c>
      <c r="BP30" s="2">
        <v>865.9</v>
      </c>
      <c r="BQ30" s="1">
        <f t="shared" si="30"/>
        <v>123.69999999999999</v>
      </c>
      <c r="BR30" s="2">
        <f t="shared" si="31"/>
        <v>165.89999999999998</v>
      </c>
      <c r="BS30" s="2"/>
      <c r="BT30" s="2"/>
      <c r="BU30" s="1">
        <f t="shared" si="32"/>
      </c>
      <c r="BV30" s="2">
        <f t="shared" si="33"/>
        <v>0</v>
      </c>
      <c r="BW30" s="2"/>
      <c r="BX30" s="2">
        <v>89.59</v>
      </c>
      <c r="BY30" s="1">
        <f t="shared" si="34"/>
      </c>
      <c r="BZ30" s="2">
        <f t="shared" si="35"/>
        <v>89.59</v>
      </c>
      <c r="CA30" s="2"/>
      <c r="CB30" s="2"/>
      <c r="CC30" s="1">
        <f t="shared" si="36"/>
      </c>
      <c r="CD30" s="2">
        <f t="shared" si="37"/>
        <v>0</v>
      </c>
      <c r="CE30" s="2"/>
      <c r="CF30" s="2"/>
      <c r="CG30" s="2"/>
      <c r="CH30" s="6"/>
      <c r="CI30" s="7">
        <f t="shared" si="38"/>
        <v>634070</v>
      </c>
      <c r="CJ30" s="3">
        <f t="shared" si="39"/>
        <v>683187.03</v>
      </c>
      <c r="CK30" s="1">
        <f t="shared" si="40"/>
        <v>107.74631034428377</v>
      </c>
      <c r="CL30" s="8">
        <f t="shared" si="41"/>
        <v>49117.03000000003</v>
      </c>
      <c r="CM30" s="9"/>
      <c r="CN30" s="7">
        <v>613416.75</v>
      </c>
      <c r="CO30" s="8">
        <f t="shared" si="42"/>
        <v>69770.28000000003</v>
      </c>
    </row>
    <row r="31" spans="1:93" s="22" customFormat="1" ht="42.75" customHeight="1">
      <c r="A31" s="27">
        <v>24</v>
      </c>
      <c r="B31" s="52" t="s">
        <v>24</v>
      </c>
      <c r="C31" s="51"/>
      <c r="D31" s="51"/>
      <c r="E31" s="1">
        <f t="shared" si="0"/>
      </c>
      <c r="F31" s="2">
        <f t="shared" si="1"/>
        <v>0</v>
      </c>
      <c r="G31" s="51"/>
      <c r="H31" s="51"/>
      <c r="I31" s="1">
        <f t="shared" si="2"/>
      </c>
      <c r="J31" s="2">
        <f t="shared" si="3"/>
        <v>0</v>
      </c>
      <c r="K31" s="2">
        <v>3000</v>
      </c>
      <c r="L31" s="2">
        <v>8505.67</v>
      </c>
      <c r="M31" s="1">
        <v>8505.67</v>
      </c>
      <c r="N31" s="2">
        <f t="shared" si="4"/>
        <v>5505.67</v>
      </c>
      <c r="O31" s="5"/>
      <c r="P31" s="5"/>
      <c r="Q31" s="1">
        <f t="shared" si="5"/>
      </c>
      <c r="R31" s="2">
        <f t="shared" si="6"/>
        <v>0</v>
      </c>
      <c r="S31" s="2">
        <v>46000</v>
      </c>
      <c r="T31" s="2">
        <v>36065</v>
      </c>
      <c r="U31" s="1">
        <f t="shared" si="7"/>
        <v>78.40217391304348</v>
      </c>
      <c r="V31" s="2">
        <f t="shared" si="8"/>
        <v>-9935</v>
      </c>
      <c r="W31" s="2">
        <v>69950</v>
      </c>
      <c r="X31" s="2">
        <v>71811.57999999999</v>
      </c>
      <c r="Y31" s="1">
        <f t="shared" si="9"/>
        <v>102.66130092923515</v>
      </c>
      <c r="Z31" s="2">
        <f t="shared" si="10"/>
        <v>1861.5799999999872</v>
      </c>
      <c r="AA31" s="2">
        <v>202600</v>
      </c>
      <c r="AB31" s="2">
        <v>210102.15999999997</v>
      </c>
      <c r="AC31" s="1">
        <f t="shared" si="11"/>
        <v>103.70294175715695</v>
      </c>
      <c r="AD31" s="2">
        <f t="shared" si="43"/>
        <v>7502.159999999974</v>
      </c>
      <c r="AE31" s="2"/>
      <c r="AF31" s="2"/>
      <c r="AG31" s="1">
        <f t="shared" si="12"/>
      </c>
      <c r="AH31" s="2">
        <f t="shared" si="13"/>
        <v>0</v>
      </c>
      <c r="AI31" s="2"/>
      <c r="AJ31" s="2"/>
      <c r="AK31" s="1">
        <f t="shared" si="14"/>
      </c>
      <c r="AL31" s="2">
        <f t="shared" si="15"/>
        <v>0</v>
      </c>
      <c r="AM31" s="5"/>
      <c r="AN31" s="5"/>
      <c r="AO31" s="1">
        <f t="shared" si="16"/>
      </c>
      <c r="AP31" s="2">
        <f t="shared" si="17"/>
        <v>0</v>
      </c>
      <c r="AQ31" s="2"/>
      <c r="AR31" s="2"/>
      <c r="AS31" s="1">
        <f t="shared" si="18"/>
      </c>
      <c r="AT31" s="2">
        <f t="shared" si="19"/>
        <v>0</v>
      </c>
      <c r="AU31" s="2">
        <v>1084460</v>
      </c>
      <c r="AV31" s="2">
        <v>1383752.45</v>
      </c>
      <c r="AW31" s="1">
        <f t="shared" si="20"/>
        <v>127.59829315972925</v>
      </c>
      <c r="AX31" s="2">
        <f t="shared" si="21"/>
        <v>299292.44999999995</v>
      </c>
      <c r="AY31" s="2"/>
      <c r="AZ31" s="2"/>
      <c r="BA31" s="1">
        <f t="shared" si="22"/>
      </c>
      <c r="BB31" s="2">
        <f t="shared" si="23"/>
        <v>0</v>
      </c>
      <c r="BC31" s="2"/>
      <c r="BD31" s="2"/>
      <c r="BE31" s="1">
        <f t="shared" si="24"/>
      </c>
      <c r="BF31" s="2">
        <f t="shared" si="25"/>
        <v>0</v>
      </c>
      <c r="BG31" s="2">
        <v>500</v>
      </c>
      <c r="BH31" s="2">
        <v>51</v>
      </c>
      <c r="BI31" s="1">
        <f t="shared" si="26"/>
        <v>10.2</v>
      </c>
      <c r="BJ31" s="2">
        <f t="shared" si="27"/>
        <v>-449</v>
      </c>
      <c r="BK31" s="2"/>
      <c r="BL31" s="2"/>
      <c r="BM31" s="1">
        <f t="shared" si="28"/>
      </c>
      <c r="BN31" s="2">
        <f t="shared" si="29"/>
        <v>0</v>
      </c>
      <c r="BO31" s="2">
        <v>2700</v>
      </c>
      <c r="BP31" s="2">
        <v>2643.9</v>
      </c>
      <c r="BQ31" s="1">
        <f t="shared" si="30"/>
        <v>97.92222222222222</v>
      </c>
      <c r="BR31" s="2">
        <f t="shared" si="31"/>
        <v>-56.09999999999991</v>
      </c>
      <c r="BS31" s="2"/>
      <c r="BT31" s="2"/>
      <c r="BU31" s="1">
        <f t="shared" si="32"/>
      </c>
      <c r="BV31" s="2">
        <f t="shared" si="33"/>
        <v>0</v>
      </c>
      <c r="BW31" s="2">
        <v>15</v>
      </c>
      <c r="BX31" s="2">
        <v>394.76</v>
      </c>
      <c r="BY31" s="1">
        <f t="shared" si="34"/>
        <v>2631.7333333333336</v>
      </c>
      <c r="BZ31" s="2">
        <f t="shared" si="35"/>
        <v>379.76</v>
      </c>
      <c r="CA31" s="2"/>
      <c r="CB31" s="2">
        <v>2386.0600000000004</v>
      </c>
      <c r="CC31" s="1">
        <f t="shared" si="36"/>
      </c>
      <c r="CD31" s="2">
        <f t="shared" si="37"/>
        <v>2386.0600000000004</v>
      </c>
      <c r="CE31" s="2"/>
      <c r="CF31" s="2"/>
      <c r="CG31" s="2"/>
      <c r="CH31" s="6"/>
      <c r="CI31" s="7">
        <f t="shared" si="38"/>
        <v>1409225</v>
      </c>
      <c r="CJ31" s="3">
        <f t="shared" si="39"/>
        <v>1715712.5799999998</v>
      </c>
      <c r="CK31" s="1">
        <f t="shared" si="40"/>
        <v>121.74866185314622</v>
      </c>
      <c r="CL31" s="8">
        <f t="shared" si="41"/>
        <v>306487.57999999984</v>
      </c>
      <c r="CM31" s="9"/>
      <c r="CN31" s="7">
        <v>1298631.44</v>
      </c>
      <c r="CO31" s="8">
        <f t="shared" si="42"/>
        <v>417081.1399999999</v>
      </c>
    </row>
    <row r="32" spans="1:93" s="22" customFormat="1" ht="42.75" customHeight="1">
      <c r="A32" s="27">
        <v>25</v>
      </c>
      <c r="B32" s="52" t="s">
        <v>25</v>
      </c>
      <c r="C32" s="51"/>
      <c r="D32" s="51"/>
      <c r="E32" s="1">
        <f t="shared" si="0"/>
      </c>
      <c r="F32" s="2">
        <f t="shared" si="1"/>
        <v>0</v>
      </c>
      <c r="G32" s="51"/>
      <c r="H32" s="51"/>
      <c r="I32" s="1">
        <f t="shared" si="2"/>
      </c>
      <c r="J32" s="2">
        <f t="shared" si="3"/>
        <v>0</v>
      </c>
      <c r="K32" s="2">
        <v>1000</v>
      </c>
      <c r="L32" s="2">
        <v>1367.16</v>
      </c>
      <c r="M32" s="1">
        <v>1367.16</v>
      </c>
      <c r="N32" s="2">
        <f t="shared" si="4"/>
        <v>367.1600000000001</v>
      </c>
      <c r="O32" s="5"/>
      <c r="P32" s="5"/>
      <c r="Q32" s="1">
        <f t="shared" si="5"/>
      </c>
      <c r="R32" s="2">
        <f t="shared" si="6"/>
        <v>0</v>
      </c>
      <c r="S32" s="2">
        <v>6300</v>
      </c>
      <c r="T32" s="2">
        <v>7174</v>
      </c>
      <c r="U32" s="1">
        <f t="shared" si="7"/>
        <v>113.87301587301589</v>
      </c>
      <c r="V32" s="2">
        <f t="shared" si="8"/>
        <v>874</v>
      </c>
      <c r="W32" s="2">
        <v>1800</v>
      </c>
      <c r="X32" s="2">
        <v>4967.92</v>
      </c>
      <c r="Y32" s="1">
        <f t="shared" si="9"/>
        <v>275.99555555555554</v>
      </c>
      <c r="Z32" s="2">
        <f t="shared" si="10"/>
        <v>3167.92</v>
      </c>
      <c r="AA32" s="2">
        <v>293600</v>
      </c>
      <c r="AB32" s="2">
        <v>313371.83999999997</v>
      </c>
      <c r="AC32" s="1">
        <f t="shared" si="11"/>
        <v>106.73427792915531</v>
      </c>
      <c r="AD32" s="2">
        <f t="shared" si="43"/>
        <v>19771.839999999967</v>
      </c>
      <c r="AE32" s="2"/>
      <c r="AF32" s="2"/>
      <c r="AG32" s="1">
        <f t="shared" si="12"/>
      </c>
      <c r="AH32" s="2">
        <f t="shared" si="13"/>
        <v>0</v>
      </c>
      <c r="AI32" s="2"/>
      <c r="AJ32" s="2"/>
      <c r="AK32" s="1">
        <f t="shared" si="14"/>
      </c>
      <c r="AL32" s="2">
        <f t="shared" si="15"/>
        <v>0</v>
      </c>
      <c r="AM32" s="5"/>
      <c r="AN32" s="5"/>
      <c r="AO32" s="1">
        <f t="shared" si="16"/>
      </c>
      <c r="AP32" s="2">
        <f t="shared" si="17"/>
        <v>0</v>
      </c>
      <c r="AQ32" s="2"/>
      <c r="AR32" s="2"/>
      <c r="AS32" s="1">
        <f t="shared" si="18"/>
      </c>
      <c r="AT32" s="2">
        <f t="shared" si="19"/>
        <v>0</v>
      </c>
      <c r="AU32" s="2">
        <v>311600</v>
      </c>
      <c r="AV32" s="2">
        <v>421752.63</v>
      </c>
      <c r="AW32" s="1">
        <f t="shared" si="20"/>
        <v>135.3506514762516</v>
      </c>
      <c r="AX32" s="2">
        <f t="shared" si="21"/>
        <v>110152.63</v>
      </c>
      <c r="AY32" s="2"/>
      <c r="AZ32" s="2"/>
      <c r="BA32" s="1">
        <f t="shared" si="22"/>
      </c>
      <c r="BB32" s="2">
        <f t="shared" si="23"/>
        <v>0</v>
      </c>
      <c r="BC32" s="2"/>
      <c r="BD32" s="2"/>
      <c r="BE32" s="1">
        <f t="shared" si="24"/>
      </c>
      <c r="BF32" s="2">
        <f t="shared" si="25"/>
        <v>0</v>
      </c>
      <c r="BG32" s="2">
        <v>170</v>
      </c>
      <c r="BH32" s="2">
        <v>680</v>
      </c>
      <c r="BI32" s="1">
        <f t="shared" si="26"/>
        <v>400</v>
      </c>
      <c r="BJ32" s="2">
        <f t="shared" si="27"/>
        <v>510</v>
      </c>
      <c r="BK32" s="2"/>
      <c r="BL32" s="2"/>
      <c r="BM32" s="1">
        <f t="shared" si="28"/>
      </c>
      <c r="BN32" s="2">
        <f t="shared" si="29"/>
        <v>0</v>
      </c>
      <c r="BO32" s="2">
        <v>360</v>
      </c>
      <c r="BP32" s="2">
        <v>1312.39</v>
      </c>
      <c r="BQ32" s="1">
        <f t="shared" si="30"/>
        <v>364.5527777777778</v>
      </c>
      <c r="BR32" s="2">
        <f t="shared" si="31"/>
        <v>952.3900000000001</v>
      </c>
      <c r="BS32" s="2"/>
      <c r="BT32" s="2"/>
      <c r="BU32" s="1">
        <f t="shared" si="32"/>
      </c>
      <c r="BV32" s="2">
        <f t="shared" si="33"/>
        <v>0</v>
      </c>
      <c r="BW32" s="2"/>
      <c r="BX32" s="2">
        <v>176.12</v>
      </c>
      <c r="BY32" s="1">
        <f t="shared" si="34"/>
      </c>
      <c r="BZ32" s="2">
        <f t="shared" si="35"/>
        <v>176.12</v>
      </c>
      <c r="CA32" s="2"/>
      <c r="CB32" s="2">
        <v>30005.91</v>
      </c>
      <c r="CC32" s="1">
        <f t="shared" si="36"/>
      </c>
      <c r="CD32" s="2">
        <f t="shared" si="37"/>
        <v>30005.91</v>
      </c>
      <c r="CE32" s="2"/>
      <c r="CF32" s="2"/>
      <c r="CG32" s="2"/>
      <c r="CH32" s="6"/>
      <c r="CI32" s="7">
        <f t="shared" si="38"/>
        <v>614830</v>
      </c>
      <c r="CJ32" s="3">
        <f t="shared" si="39"/>
        <v>780807.97</v>
      </c>
      <c r="CK32" s="1">
        <f t="shared" si="40"/>
        <v>126.9957500447278</v>
      </c>
      <c r="CL32" s="8">
        <f t="shared" si="41"/>
        <v>165977.96999999997</v>
      </c>
      <c r="CM32" s="9"/>
      <c r="CN32" s="7">
        <v>685067.47</v>
      </c>
      <c r="CO32" s="8">
        <f t="shared" si="42"/>
        <v>95740.5</v>
      </c>
    </row>
    <row r="33" spans="1:93" s="22" customFormat="1" ht="42.75" customHeight="1">
      <c r="A33" s="27">
        <v>26</v>
      </c>
      <c r="B33" s="52" t="s">
        <v>56</v>
      </c>
      <c r="C33" s="51"/>
      <c r="D33" s="51"/>
      <c r="E33" s="1">
        <f t="shared" si="0"/>
      </c>
      <c r="F33" s="2">
        <f t="shared" si="1"/>
        <v>0</v>
      </c>
      <c r="G33" s="51"/>
      <c r="H33" s="51"/>
      <c r="I33" s="1">
        <f t="shared" si="2"/>
      </c>
      <c r="J33" s="2">
        <f t="shared" si="3"/>
        <v>0</v>
      </c>
      <c r="K33" s="2">
        <v>2000</v>
      </c>
      <c r="L33" s="2">
        <v>2635.84</v>
      </c>
      <c r="M33" s="1">
        <v>2635.84</v>
      </c>
      <c r="N33" s="2">
        <f t="shared" si="4"/>
        <v>635.8400000000001</v>
      </c>
      <c r="O33" s="2">
        <v>3000</v>
      </c>
      <c r="P33" s="2">
        <v>53951.7</v>
      </c>
      <c r="Q33" s="1">
        <f t="shared" si="5"/>
        <v>1798.3899999999999</v>
      </c>
      <c r="R33" s="2">
        <f t="shared" si="6"/>
        <v>50951.7</v>
      </c>
      <c r="S33" s="2">
        <v>2360000</v>
      </c>
      <c r="T33" s="2">
        <v>2293448.13</v>
      </c>
      <c r="U33" s="1">
        <f t="shared" si="7"/>
        <v>97.18000550847458</v>
      </c>
      <c r="V33" s="2">
        <f t="shared" si="8"/>
        <v>-66551.87000000011</v>
      </c>
      <c r="W33" s="2">
        <v>236200</v>
      </c>
      <c r="X33" s="2">
        <v>247868.64</v>
      </c>
      <c r="Y33" s="1">
        <f t="shared" si="9"/>
        <v>104.94015241320915</v>
      </c>
      <c r="Z33" s="2">
        <f t="shared" si="10"/>
        <v>11668.640000000014</v>
      </c>
      <c r="AA33" s="2">
        <v>500000</v>
      </c>
      <c r="AB33" s="2">
        <v>531371.96</v>
      </c>
      <c r="AC33" s="1">
        <f t="shared" si="11"/>
        <v>106.27439199999999</v>
      </c>
      <c r="AD33" s="2">
        <f t="shared" si="43"/>
        <v>31371.959999999963</v>
      </c>
      <c r="AE33" s="2"/>
      <c r="AF33" s="2"/>
      <c r="AG33" s="1">
        <f t="shared" si="12"/>
      </c>
      <c r="AH33" s="2">
        <f t="shared" si="13"/>
        <v>0</v>
      </c>
      <c r="AI33" s="2"/>
      <c r="AJ33" s="2"/>
      <c r="AK33" s="1">
        <f t="shared" si="14"/>
      </c>
      <c r="AL33" s="2">
        <f t="shared" si="15"/>
        <v>0</v>
      </c>
      <c r="AM33" s="5"/>
      <c r="AN33" s="5"/>
      <c r="AO33" s="1">
        <f t="shared" si="16"/>
      </c>
      <c r="AP33" s="2">
        <f t="shared" si="17"/>
        <v>0</v>
      </c>
      <c r="AQ33" s="2"/>
      <c r="AR33" s="2"/>
      <c r="AS33" s="1">
        <f t="shared" si="18"/>
      </c>
      <c r="AT33" s="2">
        <f t="shared" si="19"/>
        <v>0</v>
      </c>
      <c r="AU33" s="2">
        <v>632120</v>
      </c>
      <c r="AV33" s="2">
        <v>874320.67</v>
      </c>
      <c r="AW33" s="1">
        <f t="shared" si="20"/>
        <v>138.31561570587866</v>
      </c>
      <c r="AX33" s="2">
        <f t="shared" si="21"/>
        <v>242200.67000000004</v>
      </c>
      <c r="AY33" s="2"/>
      <c r="AZ33" s="2"/>
      <c r="BA33" s="1">
        <f t="shared" si="22"/>
      </c>
      <c r="BB33" s="2">
        <f t="shared" si="23"/>
        <v>0</v>
      </c>
      <c r="BC33" s="2"/>
      <c r="BD33" s="2"/>
      <c r="BE33" s="1">
        <f t="shared" si="24"/>
      </c>
      <c r="BF33" s="2">
        <f t="shared" si="25"/>
        <v>0</v>
      </c>
      <c r="BG33" s="2"/>
      <c r="BH33" s="2"/>
      <c r="BI33" s="1">
        <f t="shared" si="26"/>
      </c>
      <c r="BJ33" s="2">
        <f t="shared" si="27"/>
        <v>0</v>
      </c>
      <c r="BK33" s="2"/>
      <c r="BL33" s="2">
        <v>4000</v>
      </c>
      <c r="BM33" s="1">
        <f t="shared" si="28"/>
      </c>
      <c r="BN33" s="2">
        <f t="shared" si="29"/>
        <v>4000</v>
      </c>
      <c r="BO33" s="2">
        <v>900</v>
      </c>
      <c r="BP33" s="2">
        <v>1242.75</v>
      </c>
      <c r="BQ33" s="1">
        <f t="shared" si="30"/>
        <v>138.08333333333334</v>
      </c>
      <c r="BR33" s="2">
        <f t="shared" si="31"/>
        <v>342.75</v>
      </c>
      <c r="BS33" s="2">
        <v>1000</v>
      </c>
      <c r="BT33" s="2">
        <v>3611.83</v>
      </c>
      <c r="BU33" s="1">
        <f t="shared" si="32"/>
        <v>361.183</v>
      </c>
      <c r="BV33" s="2">
        <f t="shared" si="33"/>
        <v>2611.83</v>
      </c>
      <c r="BW33" s="2">
        <v>15</v>
      </c>
      <c r="BX33" s="2">
        <v>10.15</v>
      </c>
      <c r="BY33" s="1">
        <f t="shared" si="34"/>
        <v>67.66666666666666</v>
      </c>
      <c r="BZ33" s="2">
        <f t="shared" si="35"/>
        <v>-4.85</v>
      </c>
      <c r="CA33" s="2"/>
      <c r="CB33" s="2"/>
      <c r="CC33" s="1">
        <f t="shared" si="36"/>
      </c>
      <c r="CD33" s="2">
        <f t="shared" si="37"/>
        <v>0</v>
      </c>
      <c r="CE33" s="2"/>
      <c r="CF33" s="2"/>
      <c r="CG33" s="2"/>
      <c r="CH33" s="6"/>
      <c r="CI33" s="7">
        <f t="shared" si="38"/>
        <v>3735235</v>
      </c>
      <c r="CJ33" s="3">
        <f t="shared" si="39"/>
        <v>4012461.67</v>
      </c>
      <c r="CK33" s="1">
        <f t="shared" si="40"/>
        <v>107.42193382745664</v>
      </c>
      <c r="CL33" s="8">
        <f t="shared" si="41"/>
        <v>277226.6699999999</v>
      </c>
      <c r="CM33" s="9"/>
      <c r="CN33" s="7">
        <v>4496925.98</v>
      </c>
      <c r="CO33" s="8">
        <f t="shared" si="42"/>
        <v>-484464.3100000005</v>
      </c>
    </row>
    <row r="34" spans="1:93" s="22" customFormat="1" ht="42.75" customHeight="1">
      <c r="A34" s="27">
        <v>27</v>
      </c>
      <c r="B34" s="52" t="s">
        <v>26</v>
      </c>
      <c r="C34" s="51"/>
      <c r="D34" s="51"/>
      <c r="E34" s="1">
        <f t="shared" si="0"/>
      </c>
      <c r="F34" s="2">
        <f t="shared" si="1"/>
        <v>0</v>
      </c>
      <c r="G34" s="51"/>
      <c r="H34" s="51">
        <v>128</v>
      </c>
      <c r="I34" s="1">
        <f t="shared" si="2"/>
      </c>
      <c r="J34" s="2">
        <f t="shared" si="3"/>
        <v>128</v>
      </c>
      <c r="K34" s="2"/>
      <c r="L34" s="2">
        <v>2278</v>
      </c>
      <c r="M34" s="1">
        <v>2278</v>
      </c>
      <c r="N34" s="2">
        <f t="shared" si="4"/>
        <v>2278</v>
      </c>
      <c r="O34" s="5"/>
      <c r="P34" s="5">
        <v>2714.18</v>
      </c>
      <c r="Q34" s="1">
        <f t="shared" si="5"/>
      </c>
      <c r="R34" s="2">
        <f t="shared" si="6"/>
        <v>2714.18</v>
      </c>
      <c r="S34" s="2">
        <v>13800</v>
      </c>
      <c r="T34" s="2">
        <v>15705</v>
      </c>
      <c r="U34" s="1">
        <f t="shared" si="7"/>
        <v>113.80434782608695</v>
      </c>
      <c r="V34" s="2">
        <f t="shared" si="8"/>
        <v>1905</v>
      </c>
      <c r="W34" s="2">
        <v>4030</v>
      </c>
      <c r="X34" s="2">
        <v>9499.94</v>
      </c>
      <c r="Y34" s="1">
        <f t="shared" si="9"/>
        <v>235.73052109181143</v>
      </c>
      <c r="Z34" s="2">
        <f t="shared" si="10"/>
        <v>5469.9400000000005</v>
      </c>
      <c r="AA34" s="2">
        <v>554783.84</v>
      </c>
      <c r="AB34" s="2">
        <v>661835.37</v>
      </c>
      <c r="AC34" s="1">
        <f t="shared" si="11"/>
        <v>119.29607935227531</v>
      </c>
      <c r="AD34" s="2">
        <f t="shared" si="43"/>
        <v>107051.53000000003</v>
      </c>
      <c r="AE34" s="2"/>
      <c r="AF34" s="2"/>
      <c r="AG34" s="1">
        <f t="shared" si="12"/>
      </c>
      <c r="AH34" s="2">
        <f t="shared" si="13"/>
        <v>0</v>
      </c>
      <c r="AI34" s="2"/>
      <c r="AJ34" s="2"/>
      <c r="AK34" s="1">
        <f t="shared" si="14"/>
      </c>
      <c r="AL34" s="2">
        <f t="shared" si="15"/>
        <v>0</v>
      </c>
      <c r="AM34" s="5"/>
      <c r="AN34" s="5"/>
      <c r="AO34" s="1">
        <f t="shared" si="16"/>
      </c>
      <c r="AP34" s="2">
        <f t="shared" si="17"/>
        <v>0</v>
      </c>
      <c r="AQ34" s="2"/>
      <c r="AR34" s="2"/>
      <c r="AS34" s="1">
        <f t="shared" si="18"/>
      </c>
      <c r="AT34" s="2">
        <f t="shared" si="19"/>
        <v>0</v>
      </c>
      <c r="AU34" s="2">
        <v>362100</v>
      </c>
      <c r="AV34" s="2">
        <v>375667.66</v>
      </c>
      <c r="AW34" s="1">
        <f t="shared" si="20"/>
        <v>103.74693731013531</v>
      </c>
      <c r="AX34" s="2">
        <f t="shared" si="21"/>
        <v>13567.659999999974</v>
      </c>
      <c r="AY34" s="2"/>
      <c r="AZ34" s="2">
        <v>185</v>
      </c>
      <c r="BA34" s="1">
        <f t="shared" si="22"/>
      </c>
      <c r="BB34" s="2">
        <f t="shared" si="23"/>
        <v>185</v>
      </c>
      <c r="BC34" s="2"/>
      <c r="BD34" s="2"/>
      <c r="BE34" s="1">
        <f t="shared" si="24"/>
      </c>
      <c r="BF34" s="2">
        <f t="shared" si="25"/>
        <v>0</v>
      </c>
      <c r="BG34" s="2"/>
      <c r="BH34" s="2">
        <v>51</v>
      </c>
      <c r="BI34" s="1">
        <f t="shared" si="26"/>
      </c>
      <c r="BJ34" s="2">
        <f t="shared" si="27"/>
        <v>51</v>
      </c>
      <c r="BK34" s="2"/>
      <c r="BL34" s="2"/>
      <c r="BM34" s="1">
        <f t="shared" si="28"/>
      </c>
      <c r="BN34" s="2">
        <f t="shared" si="29"/>
        <v>0</v>
      </c>
      <c r="BO34" s="2">
        <v>700</v>
      </c>
      <c r="BP34" s="2">
        <v>903.26</v>
      </c>
      <c r="BQ34" s="1">
        <f t="shared" si="30"/>
        <v>129.03714285714284</v>
      </c>
      <c r="BR34" s="2">
        <f t="shared" si="31"/>
        <v>203.26</v>
      </c>
      <c r="BS34" s="2"/>
      <c r="BT34" s="2"/>
      <c r="BU34" s="1">
        <f t="shared" si="32"/>
      </c>
      <c r="BV34" s="2">
        <f t="shared" si="33"/>
        <v>0</v>
      </c>
      <c r="BW34" s="2">
        <v>10</v>
      </c>
      <c r="BX34" s="2">
        <v>137.29</v>
      </c>
      <c r="BY34" s="1">
        <f t="shared" si="34"/>
        <v>1372.8999999999999</v>
      </c>
      <c r="BZ34" s="2">
        <f t="shared" si="35"/>
        <v>127.28999999999999</v>
      </c>
      <c r="CA34" s="2"/>
      <c r="CB34" s="2"/>
      <c r="CC34" s="1">
        <f t="shared" si="36"/>
      </c>
      <c r="CD34" s="2">
        <f t="shared" si="37"/>
        <v>0</v>
      </c>
      <c r="CE34" s="2"/>
      <c r="CF34" s="2"/>
      <c r="CG34" s="2"/>
      <c r="CH34" s="6"/>
      <c r="CI34" s="7">
        <f t="shared" si="38"/>
        <v>935423.84</v>
      </c>
      <c r="CJ34" s="3">
        <f t="shared" si="39"/>
        <v>1069104.7</v>
      </c>
      <c r="CK34" s="1">
        <f t="shared" si="40"/>
        <v>114.29094002992268</v>
      </c>
      <c r="CL34" s="8">
        <f t="shared" si="41"/>
        <v>133680.86</v>
      </c>
      <c r="CM34" s="9"/>
      <c r="CN34" s="7">
        <v>824426.84</v>
      </c>
      <c r="CO34" s="8">
        <f t="shared" si="42"/>
        <v>244677.86</v>
      </c>
    </row>
    <row r="35" spans="1:93" s="22" customFormat="1" ht="42.75" customHeight="1">
      <c r="A35" s="27">
        <v>28</v>
      </c>
      <c r="B35" s="52" t="s">
        <v>27</v>
      </c>
      <c r="C35" s="51"/>
      <c r="D35" s="51"/>
      <c r="E35" s="1">
        <f t="shared" si="0"/>
      </c>
      <c r="F35" s="2">
        <f t="shared" si="1"/>
        <v>0</v>
      </c>
      <c r="G35" s="51"/>
      <c r="H35" s="51"/>
      <c r="I35" s="1">
        <f t="shared" si="2"/>
      </c>
      <c r="J35" s="2">
        <f t="shared" si="3"/>
        <v>0</v>
      </c>
      <c r="K35" s="2">
        <v>5000</v>
      </c>
      <c r="L35" s="2">
        <v>5804.51</v>
      </c>
      <c r="M35" s="1">
        <v>5804.51</v>
      </c>
      <c r="N35" s="2">
        <f t="shared" si="4"/>
        <v>804.5100000000002</v>
      </c>
      <c r="O35" s="5"/>
      <c r="P35" s="5">
        <v>164.3</v>
      </c>
      <c r="Q35" s="1">
        <f t="shared" si="5"/>
      </c>
      <c r="R35" s="2">
        <f t="shared" si="6"/>
        <v>164.3</v>
      </c>
      <c r="S35" s="2">
        <v>37000</v>
      </c>
      <c r="T35" s="2">
        <v>40796.79</v>
      </c>
      <c r="U35" s="1">
        <f t="shared" si="7"/>
        <v>110.2615945945946</v>
      </c>
      <c r="V35" s="2">
        <f t="shared" si="8"/>
        <v>3796.790000000001</v>
      </c>
      <c r="W35" s="2">
        <v>107300</v>
      </c>
      <c r="X35" s="2">
        <v>132166.76</v>
      </c>
      <c r="Y35" s="1">
        <f t="shared" si="9"/>
        <v>123.17498602050327</v>
      </c>
      <c r="Z35" s="2">
        <f t="shared" si="10"/>
        <v>24866.76000000001</v>
      </c>
      <c r="AA35" s="2">
        <v>528390</v>
      </c>
      <c r="AB35" s="2">
        <v>664008.4100000001</v>
      </c>
      <c r="AC35" s="1">
        <f t="shared" si="11"/>
        <v>125.6663468271542</v>
      </c>
      <c r="AD35" s="2">
        <f t="shared" si="43"/>
        <v>135618.41000000015</v>
      </c>
      <c r="AE35" s="2"/>
      <c r="AF35" s="2"/>
      <c r="AG35" s="1">
        <f t="shared" si="12"/>
      </c>
      <c r="AH35" s="2">
        <f t="shared" si="13"/>
        <v>0</v>
      </c>
      <c r="AI35" s="2"/>
      <c r="AJ35" s="2"/>
      <c r="AK35" s="1">
        <f t="shared" si="14"/>
      </c>
      <c r="AL35" s="2">
        <f t="shared" si="15"/>
        <v>0</v>
      </c>
      <c r="AM35" s="5"/>
      <c r="AN35" s="5"/>
      <c r="AO35" s="1">
        <f t="shared" si="16"/>
      </c>
      <c r="AP35" s="2">
        <f t="shared" si="17"/>
        <v>0</v>
      </c>
      <c r="AQ35" s="2"/>
      <c r="AR35" s="2"/>
      <c r="AS35" s="1">
        <f t="shared" si="18"/>
      </c>
      <c r="AT35" s="2">
        <f t="shared" si="19"/>
        <v>0</v>
      </c>
      <c r="AU35" s="2">
        <v>285944.12</v>
      </c>
      <c r="AV35" s="2">
        <v>342802.41</v>
      </c>
      <c r="AW35" s="1">
        <f t="shared" si="20"/>
        <v>119.88440608605625</v>
      </c>
      <c r="AX35" s="2">
        <f t="shared" si="21"/>
        <v>56858.28999999998</v>
      </c>
      <c r="AY35" s="2"/>
      <c r="AZ35" s="2"/>
      <c r="BA35" s="1">
        <f t="shared" si="22"/>
      </c>
      <c r="BB35" s="2">
        <f t="shared" si="23"/>
        <v>0</v>
      </c>
      <c r="BC35" s="2"/>
      <c r="BD35" s="2"/>
      <c r="BE35" s="1">
        <f t="shared" si="24"/>
      </c>
      <c r="BF35" s="2">
        <f t="shared" si="25"/>
        <v>0</v>
      </c>
      <c r="BG35" s="2">
        <v>200</v>
      </c>
      <c r="BH35" s="2">
        <v>793.05</v>
      </c>
      <c r="BI35" s="1">
        <f t="shared" si="26"/>
        <v>396.525</v>
      </c>
      <c r="BJ35" s="2">
        <f t="shared" si="27"/>
        <v>593.05</v>
      </c>
      <c r="BK35" s="2">
        <v>10000</v>
      </c>
      <c r="BL35" s="2">
        <v>16800</v>
      </c>
      <c r="BM35" s="1">
        <f t="shared" si="28"/>
        <v>168</v>
      </c>
      <c r="BN35" s="2">
        <f t="shared" si="29"/>
        <v>6800</v>
      </c>
      <c r="BO35" s="2">
        <v>1050</v>
      </c>
      <c r="BP35" s="2">
        <v>1129.12</v>
      </c>
      <c r="BQ35" s="1">
        <f t="shared" si="30"/>
        <v>107.53523809523809</v>
      </c>
      <c r="BR35" s="2">
        <f t="shared" si="31"/>
        <v>79.11999999999989</v>
      </c>
      <c r="BS35" s="2">
        <v>1400</v>
      </c>
      <c r="BT35" s="2">
        <v>1821.85</v>
      </c>
      <c r="BU35" s="1">
        <f t="shared" si="32"/>
        <v>130.13214285714284</v>
      </c>
      <c r="BV35" s="2">
        <f t="shared" si="33"/>
        <v>421.8499999999999</v>
      </c>
      <c r="BW35" s="2"/>
      <c r="BX35" s="2">
        <v>161.5</v>
      </c>
      <c r="BY35" s="1">
        <f t="shared" si="34"/>
      </c>
      <c r="BZ35" s="2">
        <f t="shared" si="35"/>
        <v>161.5</v>
      </c>
      <c r="CA35" s="2">
        <v>1048</v>
      </c>
      <c r="CB35" s="2">
        <v>1832.94</v>
      </c>
      <c r="CC35" s="1">
        <f t="shared" si="36"/>
        <v>174.89885496183206</v>
      </c>
      <c r="CD35" s="2">
        <f t="shared" si="37"/>
        <v>784.94</v>
      </c>
      <c r="CE35" s="2"/>
      <c r="CF35" s="2"/>
      <c r="CG35" s="2"/>
      <c r="CH35" s="6"/>
      <c r="CI35" s="7">
        <f t="shared" si="38"/>
        <v>977332.12</v>
      </c>
      <c r="CJ35" s="3">
        <f t="shared" si="39"/>
        <v>1208281.6400000001</v>
      </c>
      <c r="CK35" s="1">
        <f t="shared" si="40"/>
        <v>123.63060778151853</v>
      </c>
      <c r="CL35" s="8">
        <f t="shared" si="41"/>
        <v>230949.52000000014</v>
      </c>
      <c r="CM35" s="9"/>
      <c r="CN35" s="7">
        <v>1072834.19</v>
      </c>
      <c r="CO35" s="8">
        <f t="shared" si="42"/>
        <v>135447.4500000002</v>
      </c>
    </row>
    <row r="36" spans="1:93" s="22" customFormat="1" ht="42.75" customHeight="1">
      <c r="A36" s="27">
        <v>29</v>
      </c>
      <c r="B36" s="52" t="s">
        <v>28</v>
      </c>
      <c r="C36" s="51"/>
      <c r="D36" s="51"/>
      <c r="E36" s="1">
        <f t="shared" si="0"/>
      </c>
      <c r="F36" s="2">
        <f t="shared" si="1"/>
        <v>0</v>
      </c>
      <c r="G36" s="51"/>
      <c r="H36" s="51"/>
      <c r="I36" s="1">
        <f t="shared" si="2"/>
      </c>
      <c r="J36" s="2">
        <f t="shared" si="3"/>
        <v>0</v>
      </c>
      <c r="K36" s="2"/>
      <c r="L36" s="2">
        <v>1903.59</v>
      </c>
      <c r="M36" s="1">
        <v>1903.59</v>
      </c>
      <c r="N36" s="2">
        <f t="shared" si="4"/>
        <v>1903.59</v>
      </c>
      <c r="O36" s="5"/>
      <c r="P36" s="5">
        <v>35.31</v>
      </c>
      <c r="Q36" s="1">
        <f t="shared" si="5"/>
      </c>
      <c r="R36" s="2">
        <f t="shared" si="6"/>
        <v>35.31</v>
      </c>
      <c r="S36" s="2">
        <v>13000</v>
      </c>
      <c r="T36" s="2">
        <v>7316</v>
      </c>
      <c r="U36" s="1">
        <f t="shared" si="7"/>
        <v>56.27692307692308</v>
      </c>
      <c r="V36" s="2">
        <f t="shared" si="8"/>
        <v>-5684</v>
      </c>
      <c r="W36" s="2">
        <v>15850</v>
      </c>
      <c r="X36" s="2">
        <v>13102.259999999998</v>
      </c>
      <c r="Y36" s="1">
        <f t="shared" si="9"/>
        <v>82.66410094637223</v>
      </c>
      <c r="Z36" s="2">
        <f t="shared" si="10"/>
        <v>-2747.7400000000016</v>
      </c>
      <c r="AA36" s="2">
        <v>380750</v>
      </c>
      <c r="AB36" s="2">
        <v>319956.88999999996</v>
      </c>
      <c r="AC36" s="1">
        <f t="shared" si="11"/>
        <v>84.03332632961259</v>
      </c>
      <c r="AD36" s="2">
        <f t="shared" si="43"/>
        <v>-60793.110000000044</v>
      </c>
      <c r="AE36" s="2"/>
      <c r="AF36" s="2"/>
      <c r="AG36" s="1">
        <f t="shared" si="12"/>
      </c>
      <c r="AH36" s="2">
        <f t="shared" si="13"/>
        <v>0</v>
      </c>
      <c r="AI36" s="2"/>
      <c r="AJ36" s="2"/>
      <c r="AK36" s="1">
        <f t="shared" si="14"/>
      </c>
      <c r="AL36" s="2">
        <f t="shared" si="15"/>
        <v>0</v>
      </c>
      <c r="AM36" s="5"/>
      <c r="AN36" s="5"/>
      <c r="AO36" s="1">
        <f t="shared" si="16"/>
      </c>
      <c r="AP36" s="2">
        <f t="shared" si="17"/>
        <v>0</v>
      </c>
      <c r="AQ36" s="2"/>
      <c r="AR36" s="2"/>
      <c r="AS36" s="1">
        <f t="shared" si="18"/>
      </c>
      <c r="AT36" s="2">
        <f t="shared" si="19"/>
        <v>0</v>
      </c>
      <c r="AU36" s="10">
        <v>600864</v>
      </c>
      <c r="AV36" s="2">
        <v>723329.53</v>
      </c>
      <c r="AW36" s="1">
        <f t="shared" si="20"/>
        <v>120.38157220269478</v>
      </c>
      <c r="AX36" s="2">
        <f t="shared" si="21"/>
        <v>122465.53000000003</v>
      </c>
      <c r="AY36" s="2"/>
      <c r="AZ36" s="2"/>
      <c r="BA36" s="1">
        <f t="shared" si="22"/>
      </c>
      <c r="BB36" s="2">
        <f t="shared" si="23"/>
        <v>0</v>
      </c>
      <c r="BC36" s="2"/>
      <c r="BD36" s="2"/>
      <c r="BE36" s="1">
        <f t="shared" si="24"/>
      </c>
      <c r="BF36" s="2">
        <f t="shared" si="25"/>
        <v>0</v>
      </c>
      <c r="BG36" s="2"/>
      <c r="BH36" s="2"/>
      <c r="BI36" s="1">
        <f t="shared" si="26"/>
      </c>
      <c r="BJ36" s="2">
        <f t="shared" si="27"/>
        <v>0</v>
      </c>
      <c r="BK36" s="2"/>
      <c r="BL36" s="2"/>
      <c r="BM36" s="1">
        <f t="shared" si="28"/>
      </c>
      <c r="BN36" s="2">
        <f t="shared" si="29"/>
        <v>0</v>
      </c>
      <c r="BO36" s="2">
        <v>700</v>
      </c>
      <c r="BP36" s="2">
        <v>127175.29</v>
      </c>
      <c r="BQ36" s="1">
        <f t="shared" si="30"/>
        <v>18167.89857142857</v>
      </c>
      <c r="BR36" s="2">
        <f t="shared" si="31"/>
        <v>126475.29</v>
      </c>
      <c r="BS36" s="2">
        <v>23000</v>
      </c>
      <c r="BT36" s="2">
        <v>16808</v>
      </c>
      <c r="BU36" s="1">
        <f t="shared" si="32"/>
        <v>73.07826086956521</v>
      </c>
      <c r="BV36" s="2">
        <f t="shared" si="33"/>
        <v>-6192</v>
      </c>
      <c r="BW36" s="2"/>
      <c r="BX36" s="2">
        <v>9.35</v>
      </c>
      <c r="BY36" s="1">
        <f t="shared" si="34"/>
      </c>
      <c r="BZ36" s="2">
        <f t="shared" si="35"/>
        <v>9.35</v>
      </c>
      <c r="CA36" s="2"/>
      <c r="CB36" s="2">
        <v>96778.2</v>
      </c>
      <c r="CC36" s="1">
        <f t="shared" si="36"/>
      </c>
      <c r="CD36" s="2">
        <f t="shared" si="37"/>
        <v>96778.2</v>
      </c>
      <c r="CE36" s="2"/>
      <c r="CF36" s="2"/>
      <c r="CG36" s="2"/>
      <c r="CH36" s="6"/>
      <c r="CI36" s="7">
        <f t="shared" si="38"/>
        <v>1034164</v>
      </c>
      <c r="CJ36" s="3">
        <f t="shared" si="39"/>
        <v>1306414.4200000002</v>
      </c>
      <c r="CK36" s="1">
        <f t="shared" si="40"/>
        <v>126.3256524110296</v>
      </c>
      <c r="CL36" s="8">
        <f t="shared" si="41"/>
        <v>272250.42000000016</v>
      </c>
      <c r="CM36" s="9"/>
      <c r="CN36" s="7">
        <v>1090065.83</v>
      </c>
      <c r="CO36" s="8">
        <f t="shared" si="42"/>
        <v>216348.59000000008</v>
      </c>
    </row>
    <row r="37" spans="1:93" s="22" customFormat="1" ht="42.75" customHeight="1" thickBot="1">
      <c r="A37" s="27">
        <v>30</v>
      </c>
      <c r="B37" s="52" t="s">
        <v>29</v>
      </c>
      <c r="C37" s="51"/>
      <c r="D37" s="51"/>
      <c r="E37" s="1">
        <f>IF(C37=0,"",D37/C37*100)</f>
      </c>
      <c r="F37" s="2">
        <f t="shared" si="1"/>
        <v>0</v>
      </c>
      <c r="G37" s="51"/>
      <c r="H37" s="51"/>
      <c r="I37" s="1">
        <f>IF(G37=0,"",H37/G37*100)</f>
      </c>
      <c r="J37" s="2">
        <f t="shared" si="3"/>
        <v>0</v>
      </c>
      <c r="K37" s="2">
        <v>2000</v>
      </c>
      <c r="L37" s="2">
        <v>3710.5</v>
      </c>
      <c r="M37" s="1">
        <v>3710.5</v>
      </c>
      <c r="N37" s="2">
        <f t="shared" si="4"/>
        <v>1710.5</v>
      </c>
      <c r="O37" s="5"/>
      <c r="P37" s="5">
        <v>14.91</v>
      </c>
      <c r="Q37" s="1">
        <f>IF(O37=0,"",P37/O37*100)</f>
      </c>
      <c r="R37" s="2">
        <f t="shared" si="6"/>
        <v>14.91</v>
      </c>
      <c r="S37" s="2">
        <v>5400</v>
      </c>
      <c r="T37" s="2">
        <v>8873</v>
      </c>
      <c r="U37" s="1">
        <f>IF(S37=0,"",T37/S37*100)</f>
        <v>164.31481481481484</v>
      </c>
      <c r="V37" s="2">
        <f t="shared" si="8"/>
        <v>3473</v>
      </c>
      <c r="W37" s="2">
        <v>104955</v>
      </c>
      <c r="X37" s="2">
        <v>106935.08</v>
      </c>
      <c r="Y37" s="1">
        <f>IF(W37=0,"",X37/W37*100)</f>
        <v>101.88659901862702</v>
      </c>
      <c r="Z37" s="2">
        <f t="shared" si="10"/>
        <v>1980.0800000000017</v>
      </c>
      <c r="AA37" s="2">
        <v>398050</v>
      </c>
      <c r="AB37" s="2">
        <v>421564.83999999997</v>
      </c>
      <c r="AC37" s="1">
        <f>IF(AA37=0,"",AB37/AA37*100)</f>
        <v>105.9075091068961</v>
      </c>
      <c r="AD37" s="2">
        <f t="shared" si="43"/>
        <v>23514.839999999967</v>
      </c>
      <c r="AE37" s="2"/>
      <c r="AF37" s="2"/>
      <c r="AG37" s="1">
        <f>IF(AE37=0,"",AF37/AE37*100)</f>
      </c>
      <c r="AH37" s="2">
        <f t="shared" si="13"/>
        <v>0</v>
      </c>
      <c r="AI37" s="2"/>
      <c r="AJ37" s="2"/>
      <c r="AK37" s="1">
        <f>IF(AI37=0,"",AJ37/AI37*100)</f>
      </c>
      <c r="AL37" s="2">
        <f t="shared" si="15"/>
        <v>0</v>
      </c>
      <c r="AM37" s="5"/>
      <c r="AN37" s="5"/>
      <c r="AO37" s="1">
        <f>IF(AM37=0,"",AN37/AM37*100)</f>
      </c>
      <c r="AP37" s="2">
        <f t="shared" si="17"/>
        <v>0</v>
      </c>
      <c r="AQ37" s="2"/>
      <c r="AR37" s="2"/>
      <c r="AS37" s="1">
        <f>IF(AQ37=0,"",AR37/AQ37*100)</f>
      </c>
      <c r="AT37" s="2">
        <f t="shared" si="19"/>
        <v>0</v>
      </c>
      <c r="AU37" s="10">
        <v>150750</v>
      </c>
      <c r="AV37" s="2">
        <v>270131.83</v>
      </c>
      <c r="AW37" s="1">
        <f>IF(AU37=0,"",AV37/AU37*100)</f>
        <v>179.19192703150912</v>
      </c>
      <c r="AX37" s="2">
        <f t="shared" si="21"/>
        <v>119381.83000000002</v>
      </c>
      <c r="AY37" s="2"/>
      <c r="AZ37" s="2"/>
      <c r="BA37" s="1">
        <f>IF(AY37=0,"",AZ37/AY37*100)</f>
      </c>
      <c r="BB37" s="2">
        <f t="shared" si="23"/>
        <v>0</v>
      </c>
      <c r="BC37" s="2"/>
      <c r="BD37" s="2"/>
      <c r="BE37" s="1">
        <f>IF(BC37=0,"",BD37/BC37*100)</f>
      </c>
      <c r="BF37" s="2">
        <f t="shared" si="25"/>
        <v>0</v>
      </c>
      <c r="BG37" s="2"/>
      <c r="BH37" s="2"/>
      <c r="BI37" s="1">
        <f>IF(BG37=0,"",BH37/BG37*100)</f>
      </c>
      <c r="BJ37" s="2">
        <f t="shared" si="27"/>
        <v>0</v>
      </c>
      <c r="BK37" s="2"/>
      <c r="BL37" s="2">
        <v>9000</v>
      </c>
      <c r="BM37" s="1">
        <f>IF(BK37=0,"",BL37/BK37*100)</f>
      </c>
      <c r="BN37" s="2">
        <f t="shared" si="29"/>
        <v>9000</v>
      </c>
      <c r="BO37" s="2">
        <v>450</v>
      </c>
      <c r="BP37" s="2">
        <v>900.81</v>
      </c>
      <c r="BQ37" s="1">
        <f>IF(BO37=0,"",BP37/BO37*100)</f>
        <v>200.17999999999998</v>
      </c>
      <c r="BR37" s="2">
        <f t="shared" si="31"/>
        <v>450.80999999999995</v>
      </c>
      <c r="BS37" s="2"/>
      <c r="BT37" s="2"/>
      <c r="BU37" s="1">
        <f>IF(BS37=0,"",BT37/BS37*100)</f>
      </c>
      <c r="BV37" s="2">
        <f t="shared" si="33"/>
        <v>0</v>
      </c>
      <c r="BW37" s="2">
        <v>5</v>
      </c>
      <c r="BX37" s="2">
        <v>175.1</v>
      </c>
      <c r="BY37" s="1">
        <f>IF(BW37=0,"",BX37/BW37*100)</f>
        <v>3501.9999999999995</v>
      </c>
      <c r="BZ37" s="2">
        <f t="shared" si="35"/>
        <v>170.1</v>
      </c>
      <c r="CA37" s="2"/>
      <c r="CB37" s="2"/>
      <c r="CC37" s="1">
        <f>IF(CA37=0,"",CB37/CA37*100)</f>
      </c>
      <c r="CD37" s="2">
        <f t="shared" si="37"/>
        <v>0</v>
      </c>
      <c r="CE37" s="2"/>
      <c r="CF37" s="2"/>
      <c r="CG37" s="2"/>
      <c r="CH37" s="6"/>
      <c r="CI37" s="7">
        <f>SUM(CA37,BW37,BS37,BO37,BK37,BG37,BC37,AY37,AU37,AQ37,AM37,AI37,AE37,AA37,W37,S37,O37,K37,G37,C37)</f>
        <v>661610</v>
      </c>
      <c r="CJ37" s="3">
        <f t="shared" si="39"/>
        <v>821306.07</v>
      </c>
      <c r="CK37" s="1">
        <f>IF(CI37=0,"",CJ37/CI37*100)</f>
        <v>124.13749338734299</v>
      </c>
      <c r="CL37" s="8">
        <f t="shared" si="41"/>
        <v>159696.06999999995</v>
      </c>
      <c r="CM37" s="9"/>
      <c r="CN37" s="7">
        <v>361700.55</v>
      </c>
      <c r="CO37" s="8">
        <f t="shared" si="42"/>
        <v>459605.51999999996</v>
      </c>
    </row>
    <row r="38" spans="1:93" s="29" customFormat="1" ht="37.5" customHeight="1" thickBot="1">
      <c r="A38" s="31"/>
      <c r="B38" s="36" t="s">
        <v>3</v>
      </c>
      <c r="C38" s="3">
        <f>SUM(C8:C37)</f>
        <v>42815140</v>
      </c>
      <c r="D38" s="3">
        <f>SUM(D8:D37)</f>
        <v>43047129.39</v>
      </c>
      <c r="E38" s="4">
        <f t="shared" si="0"/>
        <v>100.5418396156126</v>
      </c>
      <c r="F38" s="3">
        <f t="shared" si="1"/>
        <v>231989.3900000006</v>
      </c>
      <c r="G38" s="3">
        <f>SUM(G8:G37)</f>
        <v>15000</v>
      </c>
      <c r="H38" s="3">
        <f>SUM(H8:H37)</f>
        <v>9491.72</v>
      </c>
      <c r="I38" s="4">
        <f>IF(G38=0,"",H38/G38*100)</f>
        <v>63.27813333333333</v>
      </c>
      <c r="J38" s="3">
        <f t="shared" si="3"/>
        <v>-5508.280000000001</v>
      </c>
      <c r="K38" s="3">
        <f>SUM(K8:K37)</f>
        <v>1232500</v>
      </c>
      <c r="L38" s="3">
        <f>SUM(L8:L37)</f>
        <v>2199393.7299999995</v>
      </c>
      <c r="M38" s="4">
        <f>IF(K38=0,"",L38/K38*100)</f>
        <v>178.44979553752532</v>
      </c>
      <c r="N38" s="3">
        <f t="shared" si="4"/>
        <v>966893.7299999995</v>
      </c>
      <c r="O38" s="3">
        <f>SUM(O8:O37)</f>
        <v>59105</v>
      </c>
      <c r="P38" s="3">
        <f>SUM(P8:P37)</f>
        <v>125631.34999999999</v>
      </c>
      <c r="Q38" s="4">
        <f>IF(O38=0,"",P38/O38*100)</f>
        <v>212.55621351831485</v>
      </c>
      <c r="R38" s="3">
        <f t="shared" si="6"/>
        <v>66526.34999999999</v>
      </c>
      <c r="S38" s="3">
        <f>SUM(S8:S37)</f>
        <v>4369449</v>
      </c>
      <c r="T38" s="3">
        <f>SUM(T8:T37)</f>
        <v>4718807.47</v>
      </c>
      <c r="U38" s="4">
        <f>IF(S38=0,"",T38/S38*100)</f>
        <v>107.99548112359247</v>
      </c>
      <c r="V38" s="3">
        <f t="shared" si="8"/>
        <v>349358.46999999974</v>
      </c>
      <c r="W38" s="3">
        <f>SUM(W8:W37)</f>
        <v>1490800</v>
      </c>
      <c r="X38" s="3">
        <f>SUM(X8:X37)</f>
        <v>1772269.6400000001</v>
      </c>
      <c r="Y38" s="4">
        <f>IF(W38=0,"",X38/W38*100)</f>
        <v>118.88044271532064</v>
      </c>
      <c r="Z38" s="3">
        <f t="shared" si="10"/>
        <v>281469.64000000013</v>
      </c>
      <c r="AA38" s="3">
        <f>SUM(AA8:AA37)</f>
        <v>12819994.84</v>
      </c>
      <c r="AB38" s="3">
        <f>SUM(AB8:AB37)</f>
        <v>16527711.699999997</v>
      </c>
      <c r="AC38" s="4">
        <f>IF(AA38=0,"",AB38/AA38*100)</f>
        <v>128.92136000266908</v>
      </c>
      <c r="AD38" s="3">
        <f t="shared" si="43"/>
        <v>3707716.8599999975</v>
      </c>
      <c r="AE38" s="3">
        <f>SUM(AE8:AE37)</f>
        <v>0</v>
      </c>
      <c r="AF38" s="3">
        <f>SUM(AF8:AF37)</f>
        <v>79166</v>
      </c>
      <c r="AG38" s="4">
        <f>IF(AE38=0,"",AF38/AE38*100)</f>
      </c>
      <c r="AH38" s="3">
        <f t="shared" si="13"/>
        <v>79166</v>
      </c>
      <c r="AI38" s="3">
        <f>SUM(AI8:AI37)</f>
        <v>0</v>
      </c>
      <c r="AJ38" s="3">
        <f>SUM(AJ8:AJ37)</f>
        <v>0</v>
      </c>
      <c r="AK38" s="4">
        <f>IF(AI38=0,"",AJ38/AI38*100)</f>
      </c>
      <c r="AL38" s="3">
        <f t="shared" si="15"/>
        <v>0</v>
      </c>
      <c r="AM38" s="3">
        <f>SUM(AM8:AM37)</f>
        <v>92000</v>
      </c>
      <c r="AN38" s="3">
        <f>SUM(AN8:AN37)</f>
        <v>288595.52</v>
      </c>
      <c r="AO38" s="4">
        <f>IF(AM38=0,"",AN38/AM38*100)</f>
        <v>313.69078260869566</v>
      </c>
      <c r="AP38" s="3">
        <f t="shared" si="17"/>
        <v>196595.52000000002</v>
      </c>
      <c r="AQ38" s="3">
        <f>SUM(AQ8:AQ37)</f>
        <v>0</v>
      </c>
      <c r="AR38" s="3">
        <f>SUM(AR8:AR37)</f>
        <v>0</v>
      </c>
      <c r="AS38" s="4">
        <f>IF(AQ38=0,"",AR38/AQ38*100)</f>
      </c>
      <c r="AT38" s="3">
        <f t="shared" si="19"/>
        <v>0</v>
      </c>
      <c r="AU38" s="3">
        <f>SUM(AU8:AU37)</f>
        <v>12158739.829999998</v>
      </c>
      <c r="AV38" s="3">
        <f>SUM(AV8:AV37)</f>
        <v>13749192.219999999</v>
      </c>
      <c r="AW38" s="4">
        <f>IF(AU38=0,"",AV38/AU38*100)</f>
        <v>113.080733795091</v>
      </c>
      <c r="AX38" s="3">
        <f t="shared" si="21"/>
        <v>1590452.3900000006</v>
      </c>
      <c r="AY38" s="3">
        <f>SUM(AY8:AY37)</f>
        <v>16000</v>
      </c>
      <c r="AZ38" s="3">
        <f>SUM(AZ8:AZ37)</f>
        <v>11608</v>
      </c>
      <c r="BA38" s="4">
        <f>IF(AY38=0,"",AZ38/AY38*100)</f>
        <v>72.55</v>
      </c>
      <c r="BB38" s="3">
        <f t="shared" si="23"/>
        <v>-4392</v>
      </c>
      <c r="BC38" s="3">
        <f>SUM(BC8:BC37)</f>
        <v>477234.88</v>
      </c>
      <c r="BD38" s="3">
        <f>SUM(BD8:BD37)</f>
        <v>612570.8400000001</v>
      </c>
      <c r="BE38" s="4">
        <f>IF(BC38=0,"",BD38/BC38*100)</f>
        <v>128.3583546952813</v>
      </c>
      <c r="BF38" s="3">
        <f t="shared" si="25"/>
        <v>135335.96000000008</v>
      </c>
      <c r="BG38" s="3">
        <f>SUM(BG8:BG37)</f>
        <v>3154</v>
      </c>
      <c r="BH38" s="3">
        <f>SUM(BH8:BH37)</f>
        <v>6657.75</v>
      </c>
      <c r="BI38" s="4">
        <f>IF(BG38=0,"",BH38/BG38*100)</f>
        <v>211.08909321496512</v>
      </c>
      <c r="BJ38" s="3">
        <f t="shared" si="27"/>
        <v>3503.75</v>
      </c>
      <c r="BK38" s="3">
        <f>SUM(BK8:BK37)</f>
        <v>10000</v>
      </c>
      <c r="BL38" s="3">
        <f>SUM(BL8:BL37)</f>
        <v>38300</v>
      </c>
      <c r="BM38" s="4">
        <f>IF(BK38=0,"",BL38/BK38*100)</f>
        <v>383</v>
      </c>
      <c r="BN38" s="3">
        <f t="shared" si="29"/>
        <v>28300</v>
      </c>
      <c r="BO38" s="3">
        <f>SUM(BO8:BO37)</f>
        <v>1969671</v>
      </c>
      <c r="BP38" s="3">
        <f>SUM(BP8:BP37)</f>
        <v>2465935.2900000005</v>
      </c>
      <c r="BQ38" s="4">
        <f>IF(BO38=0,"",BP38/BO38*100)</f>
        <v>125.19528845172623</v>
      </c>
      <c r="BR38" s="3">
        <f t="shared" si="31"/>
        <v>496264.2900000005</v>
      </c>
      <c r="BS38" s="3">
        <f>SUM(BS8:BS37)</f>
        <v>67177</v>
      </c>
      <c r="BT38" s="3">
        <f>SUM(BT8:BT37)</f>
        <v>226811.47</v>
      </c>
      <c r="BU38" s="4">
        <f>IF(BS38=0,"",BT38/BS38*100)</f>
        <v>337.63262723848936</v>
      </c>
      <c r="BV38" s="3">
        <f t="shared" si="33"/>
        <v>159634.47</v>
      </c>
      <c r="BW38" s="3">
        <f>SUM(BW8:BW37)</f>
        <v>265</v>
      </c>
      <c r="BX38" s="3">
        <f>SUM(BX8:BX37)</f>
        <v>2539.5299999999997</v>
      </c>
      <c r="BY38" s="4">
        <f>IF(BW38=0,"",BX38/BW38*100)</f>
        <v>958.3132075471698</v>
      </c>
      <c r="BZ38" s="3">
        <f t="shared" si="35"/>
        <v>2274.5299999999997</v>
      </c>
      <c r="CA38" s="3">
        <f>SUM(CA8:CA37)</f>
        <v>72409</v>
      </c>
      <c r="CB38" s="3">
        <f>SUM(CB8:CB37)</f>
        <v>293711.9</v>
      </c>
      <c r="CC38" s="4">
        <f>IF(CA38=0,"",CB38/CA38*100)</f>
        <v>405.6289963954757</v>
      </c>
      <c r="CD38" s="3">
        <f t="shared" si="37"/>
        <v>221302.90000000002</v>
      </c>
      <c r="CE38" s="3">
        <f>SUM(CE8:CE37)</f>
        <v>0</v>
      </c>
      <c r="CF38" s="3">
        <f>SUM(CF8:CF37)</f>
        <v>0</v>
      </c>
      <c r="CG38" s="4">
        <f>IF(CE38=0,"",CF38/CE38*100)</f>
      </c>
      <c r="CH38" s="11">
        <f>CF38-CE38</f>
        <v>0</v>
      </c>
      <c r="CI38" s="7">
        <f>SUM(CA38,BW38,BS38,BO38,BK38,BG38,BC38,AY38,AU38,AQ38,AM38,AI38,AE38,AA38,W38,S38,O38,K38,G38,C38)</f>
        <v>77668639.55</v>
      </c>
      <c r="CJ38" s="3">
        <f>SUM(CB38,BX38,BT38,BP38,BL38,BH38,BD38,AZ38,AV38,AR38,AN38,AJ38,AF38,AB38,X38,T38,P38,L38,H38,D38)</f>
        <v>86175523.52</v>
      </c>
      <c r="CK38" s="12">
        <f>IF(CI38=0,"",CJ38/CI38*100)</f>
        <v>110.95279126721873</v>
      </c>
      <c r="CL38" s="13">
        <f t="shared" si="41"/>
        <v>8506883.969999999</v>
      </c>
      <c r="CM38" s="9"/>
      <c r="CN38" s="14">
        <f>SUM(CN8:CN37)</f>
        <v>70801362.91999999</v>
      </c>
      <c r="CO38" s="13">
        <f t="shared" si="42"/>
        <v>15374160.600000009</v>
      </c>
    </row>
    <row r="39" spans="2:91" s="22" customFormat="1" ht="24.75" customHeight="1">
      <c r="B39" s="1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54">
        <v>77668639.55000001</v>
      </c>
      <c r="CJ39" s="54">
        <v>86175523.52</v>
      </c>
      <c r="CK39" s="30"/>
      <c r="CL39" s="30"/>
      <c r="CM39" s="9"/>
    </row>
    <row r="40" spans="2:91" s="22" customFormat="1" ht="15.7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>
        <f>CI38-CI39</f>
        <v>0</v>
      </c>
      <c r="CJ40" s="30">
        <f>CJ38-CJ39</f>
        <v>0</v>
      </c>
      <c r="CK40" s="30"/>
      <c r="CL40" s="30"/>
      <c r="CM40" s="9"/>
    </row>
    <row r="41" spans="2:90" s="22" customFormat="1" ht="15.7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</row>
    <row r="42" spans="2:90" s="22" customFormat="1" ht="15.7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</row>
    <row r="43" spans="2:90" s="22" customFormat="1" ht="15.7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</row>
    <row r="44" spans="2:90" s="22" customFormat="1" ht="15.7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</row>
    <row r="45" spans="2:90" s="22" customFormat="1" ht="15.7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</row>
    <row r="46" spans="2:90" s="22" customFormat="1" ht="15.7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</row>
    <row r="47" spans="2:90" s="22" customFormat="1" ht="15.7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</row>
    <row r="48" spans="2:90" s="22" customFormat="1" ht="15.7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</row>
    <row r="49" spans="2:90" s="22" customFormat="1" ht="15.7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</row>
    <row r="50" spans="2:90" s="22" customFormat="1" ht="15.75">
      <c r="B50" s="1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</row>
    <row r="51" spans="2:90" s="22" customFormat="1" ht="15.75">
      <c r="B51" s="16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</row>
    <row r="52" spans="2:90" s="22" customFormat="1" ht="15.75">
      <c r="B52" s="1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</row>
    <row r="53" spans="2:90" s="22" customFormat="1" ht="15.75">
      <c r="B53" s="1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</row>
    <row r="54" spans="2:90" s="22" customFormat="1" ht="15.7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</row>
    <row r="55" spans="2:90" s="22" customFormat="1" ht="15.75">
      <c r="B55" s="1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</row>
    <row r="56" spans="2:90" s="22" customFormat="1" ht="15.75"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</row>
    <row r="57" spans="2:90" s="22" customFormat="1" ht="15.75"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</row>
    <row r="58" spans="2:90" s="22" customFormat="1" ht="15.75">
      <c r="B58" s="16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</row>
    <row r="59" spans="2:90" s="22" customFormat="1" ht="15.75">
      <c r="B59" s="1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</row>
    <row r="60" spans="2:90" s="22" customFormat="1" ht="15.7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</row>
    <row r="61" spans="2:90" s="22" customFormat="1" ht="15.75">
      <c r="B61" s="1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</row>
    <row r="62" spans="2:90" s="22" customFormat="1" ht="15.75">
      <c r="B62" s="16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</row>
    <row r="63" spans="2:90" s="22" customFormat="1" ht="15.75">
      <c r="B63" s="16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</row>
    <row r="64" spans="2:90" s="22" customFormat="1" ht="15.7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</row>
    <row r="65" spans="2:90" s="22" customFormat="1" ht="15.75">
      <c r="B65" s="16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</row>
    <row r="66" spans="2:90" s="22" customFormat="1" ht="15.75">
      <c r="B66" s="16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</row>
    <row r="67" spans="2:90" s="22" customFormat="1" ht="15.75">
      <c r="B67" s="16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</row>
    <row r="68" spans="2:90" s="22" customFormat="1" ht="15.75">
      <c r="B68" s="16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</row>
    <row r="69" spans="2:90" s="22" customFormat="1" ht="15.75">
      <c r="B69" s="16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</row>
    <row r="70" spans="2:90" s="22" customFormat="1" ht="15.75"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</row>
    <row r="71" spans="2:90" s="22" customFormat="1" ht="15.75">
      <c r="B71" s="16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</row>
    <row r="72" spans="2:90" s="22" customFormat="1" ht="15.75">
      <c r="B72" s="16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</row>
    <row r="73" spans="2:90" s="22" customFormat="1" ht="15.75">
      <c r="B73" s="16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</row>
    <row r="74" spans="2:90" s="22" customFormat="1" ht="15.75">
      <c r="B74" s="16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</row>
    <row r="75" spans="2:90" s="22" customFormat="1" ht="15.75">
      <c r="B75" s="16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</row>
    <row r="76" spans="2:90" s="22" customFormat="1" ht="15.75">
      <c r="B76" s="16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</row>
    <row r="77" spans="2:90" s="22" customFormat="1" ht="15.75">
      <c r="B77" s="16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</row>
    <row r="78" spans="2:90" s="22" customFormat="1" ht="15.75">
      <c r="B78" s="16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</row>
    <row r="79" spans="2:90" s="22" customFormat="1" ht="15.75"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</row>
    <row r="80" spans="2:90" s="22" customFormat="1" ht="15.75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9"/>
      <c r="CL80" s="17"/>
    </row>
    <row r="81" spans="2:90" s="22" customFormat="1" ht="15.75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9"/>
      <c r="CL81" s="17"/>
    </row>
    <row r="82" spans="2:90" s="22" customFormat="1" ht="15.7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9"/>
      <c r="CL82" s="17"/>
    </row>
    <row r="83" spans="2:90" s="22" customFormat="1" ht="15.75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9"/>
      <c r="CL83" s="17"/>
    </row>
    <row r="84" spans="2:90" s="22" customFormat="1" ht="15.75"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9"/>
      <c r="CL84" s="17"/>
    </row>
    <row r="85" spans="2:90" s="22" customFormat="1" ht="15.75"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9"/>
      <c r="CL85" s="17"/>
    </row>
    <row r="86" spans="2:90" s="22" customFormat="1" ht="15.75"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9"/>
      <c r="CL86" s="17"/>
    </row>
    <row r="87" spans="2:90" s="22" customFormat="1" ht="15.7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9"/>
      <c r="CL87" s="17"/>
    </row>
    <row r="88" spans="2:90" s="22" customFormat="1" ht="15.75"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9"/>
      <c r="CL88" s="17"/>
    </row>
    <row r="89" spans="2:90" s="22" customFormat="1" ht="15.75"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9"/>
      <c r="CL89" s="17"/>
    </row>
    <row r="90" spans="2:90" s="22" customFormat="1" ht="15.75"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9"/>
      <c r="CL90" s="17"/>
    </row>
    <row r="91" spans="2:90" s="22" customFormat="1" ht="15.75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9"/>
      <c r="CL91" s="17"/>
    </row>
    <row r="92" spans="2:90" s="22" customFormat="1" ht="15.75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9"/>
      <c r="CL92" s="17"/>
    </row>
    <row r="93" spans="2:90" s="22" customFormat="1" ht="15.75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9"/>
      <c r="CL93" s="17"/>
    </row>
    <row r="94" spans="2:90" s="22" customFormat="1" ht="15.75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9"/>
      <c r="CL94" s="17"/>
    </row>
    <row r="95" spans="2:90" s="22" customFormat="1" ht="15.75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9"/>
      <c r="CL95" s="17"/>
    </row>
    <row r="96" spans="2:90" s="22" customFormat="1" ht="15.75"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9"/>
      <c r="CL96" s="17"/>
    </row>
    <row r="97" spans="2:90" s="22" customFormat="1" ht="15.75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9"/>
      <c r="CL97" s="17"/>
    </row>
    <row r="98" spans="2:90" s="22" customFormat="1" ht="15.75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9"/>
      <c r="CL98" s="17"/>
    </row>
    <row r="99" spans="2:90" s="22" customFormat="1" ht="15.75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9"/>
      <c r="CL99" s="17"/>
    </row>
    <row r="100" spans="2:90" s="22" customFormat="1" ht="15.75"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9"/>
      <c r="CL100" s="17"/>
    </row>
    <row r="101" spans="2:90" s="22" customFormat="1" ht="15.75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9"/>
      <c r="CL101" s="17"/>
    </row>
    <row r="102" spans="2:90" s="22" customFormat="1" ht="15.75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9"/>
      <c r="CL102" s="17"/>
    </row>
    <row r="103" spans="2:90" s="22" customFormat="1" ht="15.75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9"/>
      <c r="CL103" s="17"/>
    </row>
    <row r="104" spans="2:90" s="22" customFormat="1" ht="15.75"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9"/>
      <c r="CL104" s="17"/>
    </row>
    <row r="105" spans="2:90" s="22" customFormat="1" ht="15.75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9"/>
      <c r="CL105" s="17"/>
    </row>
    <row r="106" spans="2:90" s="22" customFormat="1" ht="15.75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9"/>
      <c r="CL106" s="17"/>
    </row>
    <row r="107" spans="2:90" s="22" customFormat="1" ht="15.75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9"/>
      <c r="CL107" s="17"/>
    </row>
    <row r="108" spans="2:90" s="22" customFormat="1" ht="15.75"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9"/>
      <c r="CL108" s="17"/>
    </row>
    <row r="109" spans="2:90" s="22" customFormat="1" ht="15.75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9"/>
      <c r="CL109" s="17"/>
    </row>
    <row r="110" spans="2:90" s="22" customFormat="1" ht="15.75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9"/>
      <c r="CL110" s="17"/>
    </row>
    <row r="111" spans="2:90" s="22" customFormat="1" ht="15.75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9"/>
      <c r="CL111" s="17"/>
    </row>
    <row r="112" spans="2:90" s="22" customFormat="1" ht="15.75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9"/>
      <c r="CL112" s="17"/>
    </row>
    <row r="113" spans="2:90" s="22" customFormat="1" ht="15.75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9"/>
      <c r="CL113" s="17"/>
    </row>
    <row r="114" spans="2:90" s="22" customFormat="1" ht="15.75"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9"/>
      <c r="CL114" s="17"/>
    </row>
    <row r="115" spans="2:90" s="22" customFormat="1" ht="15.75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9"/>
      <c r="CL115" s="17"/>
    </row>
    <row r="116" spans="2:90" s="22" customFormat="1" ht="15.75"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9"/>
      <c r="CL116" s="17"/>
    </row>
    <row r="117" spans="2:90" s="22" customFormat="1" ht="15.75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9"/>
      <c r="CL117" s="17"/>
    </row>
    <row r="118" spans="2:90" s="22" customFormat="1" ht="15.75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9"/>
      <c r="CL118" s="17"/>
    </row>
    <row r="119" spans="2:90" s="22" customFormat="1" ht="15.75"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9"/>
      <c r="CL119" s="17"/>
    </row>
    <row r="120" spans="2:90" s="22" customFormat="1" ht="15.75"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9"/>
      <c r="CL120" s="17"/>
    </row>
    <row r="121" spans="2:90" s="22" customFormat="1" ht="15.75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9"/>
      <c r="CL121" s="17"/>
    </row>
    <row r="122" spans="2:90" s="22" customFormat="1" ht="15.75"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9"/>
      <c r="CL122" s="17"/>
    </row>
    <row r="123" spans="2:90" s="22" customFormat="1" ht="15.75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9"/>
      <c r="CL123" s="17"/>
    </row>
    <row r="124" spans="2:90" s="22" customFormat="1" ht="15.75"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9"/>
      <c r="CL124" s="17"/>
    </row>
    <row r="125" spans="2:90" s="22" customFormat="1" ht="15.75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9"/>
      <c r="CL125" s="17"/>
    </row>
    <row r="126" spans="2:90" s="22" customFormat="1" ht="15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9"/>
      <c r="CL126" s="17"/>
    </row>
    <row r="127" spans="2:90" s="22" customFormat="1" ht="15.75"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9"/>
      <c r="CL127" s="17"/>
    </row>
    <row r="128" spans="2:90" s="22" customFormat="1" ht="15.75"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9"/>
      <c r="CL128" s="17"/>
    </row>
    <row r="129" spans="2:90" s="22" customFormat="1" ht="15.75"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9"/>
      <c r="CL129" s="17"/>
    </row>
    <row r="130" spans="2:90" s="22" customFormat="1" ht="15.75"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9"/>
      <c r="CL130" s="17"/>
    </row>
    <row r="131" spans="2:90" s="22" customFormat="1" ht="15.75"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9"/>
      <c r="CL131" s="17"/>
    </row>
    <row r="132" spans="2:90" s="22" customFormat="1" ht="15.75"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9"/>
      <c r="CL132" s="17"/>
    </row>
    <row r="133" spans="2:90" s="22" customFormat="1" ht="15.75"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9"/>
      <c r="CL133" s="17"/>
    </row>
    <row r="134" spans="2:90" s="22" customFormat="1" ht="15.75"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9"/>
      <c r="CL134" s="17"/>
    </row>
    <row r="135" spans="2:90" s="22" customFormat="1" ht="15.75"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9"/>
      <c r="CL135" s="17"/>
    </row>
    <row r="136" spans="2:90" s="22" customFormat="1" ht="15.75"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9"/>
      <c r="CL136" s="17"/>
    </row>
    <row r="137" spans="2:90" s="22" customFormat="1" ht="15.75"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9"/>
      <c r="CL137" s="17"/>
    </row>
    <row r="138" spans="2:90" s="22" customFormat="1" ht="15.75"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9"/>
      <c r="CL138" s="17"/>
    </row>
    <row r="139" spans="2:90" s="22" customFormat="1" ht="15.75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9"/>
      <c r="CL139" s="17"/>
    </row>
    <row r="140" spans="2:90" s="22" customFormat="1" ht="15.75"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9"/>
      <c r="CL140" s="17"/>
    </row>
    <row r="141" spans="2:90" s="22" customFormat="1" ht="15.75"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9"/>
      <c r="CL141" s="17"/>
    </row>
    <row r="142" spans="2:90" s="22" customFormat="1" ht="15.75"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9"/>
      <c r="CL142" s="17"/>
    </row>
    <row r="143" spans="2:90" s="22" customFormat="1" ht="15.75"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9"/>
      <c r="CL143" s="17"/>
    </row>
    <row r="144" spans="2:90" s="22" customFormat="1" ht="15.75"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9"/>
      <c r="CL144" s="17"/>
    </row>
    <row r="145" spans="2:90" s="22" customFormat="1" ht="15.75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9"/>
      <c r="CL145" s="17"/>
    </row>
    <row r="146" spans="2:90" s="22" customFormat="1" ht="15.75"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9"/>
      <c r="CL146" s="17"/>
    </row>
    <row r="147" spans="2:90" s="22" customFormat="1" ht="15.75"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9"/>
      <c r="CL147" s="17"/>
    </row>
    <row r="148" spans="2:90" s="22" customFormat="1" ht="15.75"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9"/>
      <c r="CL148" s="17"/>
    </row>
    <row r="149" spans="2:90" s="22" customFormat="1" ht="15.75"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9"/>
      <c r="CL149" s="17"/>
    </row>
    <row r="150" spans="2:90" s="22" customFormat="1" ht="15.75">
      <c r="B150" s="1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9"/>
      <c r="CL150" s="17"/>
    </row>
    <row r="151" spans="2:90" s="22" customFormat="1" ht="15.75"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9"/>
      <c r="CL151" s="17"/>
    </row>
    <row r="152" spans="2:90" s="22" customFormat="1" ht="15.75"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9"/>
      <c r="CL152" s="17"/>
    </row>
    <row r="153" spans="2:90" s="22" customFormat="1" ht="15.75"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9"/>
      <c r="CL153" s="17"/>
    </row>
    <row r="154" spans="2:90" s="22" customFormat="1" ht="15.75"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9"/>
      <c r="CL154" s="17"/>
    </row>
    <row r="155" spans="2:90" s="22" customFormat="1" ht="15.75">
      <c r="B155" s="1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9"/>
      <c r="CL155" s="17"/>
    </row>
    <row r="156" spans="2:90" s="22" customFormat="1" ht="15.75"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9"/>
      <c r="CL156" s="17"/>
    </row>
    <row r="157" spans="2:90" s="22" customFormat="1" ht="15.75">
      <c r="B157" s="16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9"/>
      <c r="CL157" s="17"/>
    </row>
    <row r="158" spans="2:90" s="22" customFormat="1" ht="15.75">
      <c r="B158" s="1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9"/>
      <c r="CL158" s="17"/>
    </row>
    <row r="159" spans="2:90" s="22" customFormat="1" ht="15.75"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9"/>
      <c r="CL159" s="17"/>
    </row>
    <row r="160" spans="2:90" s="22" customFormat="1" ht="15.75">
      <c r="B160" s="1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9"/>
      <c r="CL160" s="17"/>
    </row>
    <row r="161" spans="2:90" s="22" customFormat="1" ht="15.75">
      <c r="B161" s="1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9"/>
      <c r="CL161" s="17"/>
    </row>
    <row r="162" spans="2:90" s="22" customFormat="1" ht="15.75"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9"/>
      <c r="CL162" s="17"/>
    </row>
    <row r="163" spans="2:90" s="22" customFormat="1" ht="15.75">
      <c r="B163" s="1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9"/>
      <c r="CL163" s="17"/>
    </row>
    <row r="164" spans="2:90" s="22" customFormat="1" ht="15.75"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9"/>
      <c r="CL164" s="17"/>
    </row>
    <row r="165" spans="2:90" s="22" customFormat="1" ht="15.75"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9"/>
      <c r="CL165" s="17"/>
    </row>
    <row r="166" spans="2:90" s="22" customFormat="1" ht="15.75"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9"/>
      <c r="CL166" s="17"/>
    </row>
    <row r="167" spans="2:90" s="22" customFormat="1" ht="15.75"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9"/>
      <c r="CL167" s="17"/>
    </row>
    <row r="168" spans="2:90" s="22" customFormat="1" ht="15.75">
      <c r="B168" s="16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9"/>
      <c r="CL168" s="17"/>
    </row>
    <row r="169" spans="2:90" s="22" customFormat="1" ht="15.75">
      <c r="B169" s="16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9"/>
      <c r="CL169" s="17"/>
    </row>
    <row r="170" spans="2:90" s="22" customFormat="1" ht="15.75"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9"/>
      <c r="CL170" s="17"/>
    </row>
    <row r="171" spans="2:90" s="22" customFormat="1" ht="15.75"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9"/>
      <c r="CL171" s="17"/>
    </row>
    <row r="172" spans="2:90" s="22" customFormat="1" ht="15.75"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9"/>
      <c r="CL172" s="17"/>
    </row>
    <row r="173" spans="2:90" s="22" customFormat="1" ht="15.75"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9"/>
      <c r="CL173" s="17"/>
    </row>
    <row r="174" spans="2:90" s="22" customFormat="1" ht="15.75">
      <c r="B174" s="1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9"/>
      <c r="CL174" s="17"/>
    </row>
    <row r="175" spans="2:90" s="22" customFormat="1" ht="15.75">
      <c r="B175" s="1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9"/>
      <c r="CL175" s="17"/>
    </row>
    <row r="176" spans="2:90" s="22" customFormat="1" ht="15.75"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9"/>
      <c r="CL176" s="17"/>
    </row>
    <row r="177" spans="2:90" s="22" customFormat="1" ht="15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9"/>
      <c r="CL177" s="17"/>
    </row>
    <row r="178" spans="2:90" s="22" customFormat="1" ht="15.75"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9"/>
      <c r="CL178" s="17"/>
    </row>
    <row r="179" spans="2:90" s="22" customFormat="1" ht="15.75">
      <c r="B179" s="1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9"/>
      <c r="CL179" s="17"/>
    </row>
    <row r="180" spans="2:90" s="22" customFormat="1" ht="15.75"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9"/>
      <c r="CL180" s="17"/>
    </row>
    <row r="181" spans="2:90" s="22" customFormat="1" ht="15.75"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9"/>
      <c r="CL181" s="17"/>
    </row>
    <row r="182" spans="2:90" s="22" customFormat="1" ht="15.75">
      <c r="B182" s="1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9"/>
      <c r="CL182" s="17"/>
    </row>
    <row r="183" spans="2:90" s="22" customFormat="1" ht="15.75">
      <c r="B183" s="1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9"/>
      <c r="CL183" s="17"/>
    </row>
    <row r="184" spans="2:90" s="22" customFormat="1" ht="15.75"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9"/>
      <c r="CL184" s="17"/>
    </row>
    <row r="185" spans="2:90" s="22" customFormat="1" ht="15.75">
      <c r="B185" s="1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9"/>
      <c r="CL185" s="17"/>
    </row>
    <row r="186" spans="2:90" s="22" customFormat="1" ht="15.75"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9"/>
      <c r="CL186" s="17"/>
    </row>
    <row r="187" spans="2:90" s="22" customFormat="1" ht="15.75"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9"/>
      <c r="CL187" s="17"/>
    </row>
    <row r="188" spans="2:90" s="22" customFormat="1" ht="15.75"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9"/>
      <c r="CL188" s="17"/>
    </row>
    <row r="189" spans="2:90" s="22" customFormat="1" ht="15.75">
      <c r="B189" s="1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9"/>
      <c r="CL189" s="17"/>
    </row>
    <row r="190" spans="2:90" s="22" customFormat="1" ht="15.75">
      <c r="B190" s="1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9"/>
      <c r="CL190" s="17"/>
    </row>
    <row r="191" spans="2:90" s="22" customFormat="1" ht="15.75">
      <c r="B191" s="1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9"/>
      <c r="CL191" s="17"/>
    </row>
    <row r="192" spans="2:90" s="22" customFormat="1" ht="15.75">
      <c r="B192" s="1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9"/>
      <c r="CL192" s="17"/>
    </row>
    <row r="193" spans="2:90" s="22" customFormat="1" ht="15.75">
      <c r="B193" s="16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9"/>
      <c r="CL193" s="17"/>
    </row>
    <row r="194" spans="2:90" s="22" customFormat="1" ht="15.75">
      <c r="B194" s="1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9"/>
      <c r="CL194" s="17"/>
    </row>
    <row r="195" spans="2:90" s="22" customFormat="1" ht="15.75"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9"/>
      <c r="CL195" s="17"/>
    </row>
    <row r="196" spans="2:90" s="22" customFormat="1" ht="15.75"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9"/>
      <c r="CL196" s="17"/>
    </row>
    <row r="197" spans="2:90" s="22" customFormat="1" ht="15.75"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9"/>
      <c r="CL197" s="17"/>
    </row>
    <row r="198" spans="2:90" s="22" customFormat="1" ht="15.75"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9"/>
      <c r="CL198" s="17"/>
    </row>
    <row r="199" spans="2:90" s="22" customFormat="1" ht="15.75"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9"/>
      <c r="CL199" s="17"/>
    </row>
    <row r="200" spans="2:90" s="22" customFormat="1" ht="15.75"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9"/>
      <c r="CL200" s="17"/>
    </row>
    <row r="201" spans="2:90" s="22" customFormat="1" ht="15.75">
      <c r="B201" s="1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9"/>
      <c r="CL201" s="17"/>
    </row>
    <row r="202" spans="2:90" s="22" customFormat="1" ht="15.75"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9"/>
      <c r="CL202" s="17"/>
    </row>
    <row r="203" spans="2:90" s="22" customFormat="1" ht="15.75"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9"/>
      <c r="CL203" s="17"/>
    </row>
    <row r="204" spans="2:90" s="22" customFormat="1" ht="15.75"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9"/>
      <c r="CL204" s="17"/>
    </row>
    <row r="205" spans="2:90" s="22" customFormat="1" ht="15.75"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9"/>
      <c r="CL205" s="17"/>
    </row>
    <row r="206" spans="2:90" s="22" customFormat="1" ht="15.75"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9"/>
      <c r="CL206" s="17"/>
    </row>
    <row r="207" spans="2:90" s="22" customFormat="1" ht="15.75">
      <c r="B207" s="1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9"/>
      <c r="CL207" s="17"/>
    </row>
    <row r="208" spans="2:90" s="22" customFormat="1" ht="15.75"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9"/>
      <c r="CL208" s="17"/>
    </row>
    <row r="209" spans="2:90" s="22" customFormat="1" ht="15.75">
      <c r="B209" s="1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9"/>
      <c r="CL209" s="17"/>
    </row>
    <row r="210" spans="2:90" s="22" customFormat="1" ht="15.75">
      <c r="B210" s="1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9"/>
      <c r="CL210" s="17"/>
    </row>
    <row r="211" spans="2:90" s="22" customFormat="1" ht="15.75">
      <c r="B211" s="1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9"/>
      <c r="CL211" s="17"/>
    </row>
    <row r="212" spans="2:90" s="22" customFormat="1" ht="15.75">
      <c r="B212" s="16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9"/>
      <c r="CL212" s="17"/>
    </row>
    <row r="213" spans="2:90" s="22" customFormat="1" ht="15.75">
      <c r="B213" s="1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9"/>
      <c r="CL213" s="17"/>
    </row>
    <row r="214" spans="2:90" s="22" customFormat="1" ht="15.75">
      <c r="B214" s="1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9"/>
      <c r="CL214" s="17"/>
    </row>
    <row r="215" spans="2:90" s="22" customFormat="1" ht="15.75">
      <c r="B215" s="16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9"/>
      <c r="CL215" s="17"/>
    </row>
    <row r="216" spans="2:90" s="22" customFormat="1" ht="15.75">
      <c r="B216" s="1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9"/>
      <c r="CL216" s="17"/>
    </row>
    <row r="217" spans="2:90" s="22" customFormat="1" ht="15.75">
      <c r="B217" s="1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9"/>
      <c r="CL217" s="17"/>
    </row>
    <row r="218" spans="2:90" s="22" customFormat="1" ht="15.75">
      <c r="B218" s="1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9"/>
      <c r="CL218" s="17"/>
    </row>
    <row r="219" spans="2:90" s="22" customFormat="1" ht="15.75">
      <c r="B219" s="1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9"/>
      <c r="CL219" s="17"/>
    </row>
    <row r="220" spans="2:90" s="22" customFormat="1" ht="15.75">
      <c r="B220" s="1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9"/>
      <c r="CL220" s="17"/>
    </row>
    <row r="221" spans="2:90" s="22" customFormat="1" ht="15.75">
      <c r="B221" s="1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9"/>
      <c r="CL221" s="17"/>
    </row>
    <row r="222" spans="2:90" s="22" customFormat="1" ht="15.75">
      <c r="B222" s="1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9"/>
      <c r="CL222" s="17"/>
    </row>
    <row r="223" spans="2:90" s="22" customFormat="1" ht="15.75">
      <c r="B223" s="1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9"/>
      <c r="CL223" s="17"/>
    </row>
    <row r="224" spans="2:90" s="22" customFormat="1" ht="15.75">
      <c r="B224" s="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9"/>
      <c r="CL224" s="17"/>
    </row>
    <row r="225" spans="2:90" s="22" customFormat="1" ht="15.75">
      <c r="B225" s="1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9"/>
      <c r="CL225" s="17"/>
    </row>
    <row r="226" spans="2:90" s="22" customFormat="1" ht="15.75"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9"/>
      <c r="CL226" s="17"/>
    </row>
    <row r="227" spans="2:90" s="22" customFormat="1" ht="15.75">
      <c r="B227" s="1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9"/>
      <c r="CL227" s="17"/>
    </row>
    <row r="228" spans="2:90" s="22" customFormat="1" ht="15.75">
      <c r="B228" s="1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9"/>
      <c r="CL228" s="17"/>
    </row>
    <row r="229" spans="2:90" s="22" customFormat="1" ht="15.75">
      <c r="B229" s="1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9"/>
      <c r="CL229" s="17"/>
    </row>
    <row r="230" spans="2:90" s="22" customFormat="1" ht="15.75">
      <c r="B230" s="1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9"/>
      <c r="CL230" s="17"/>
    </row>
    <row r="231" spans="2:90" s="22" customFormat="1" ht="15.75">
      <c r="B231" s="1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9"/>
      <c r="CL231" s="17"/>
    </row>
    <row r="232" spans="2:90" s="22" customFormat="1" ht="15.75">
      <c r="B232" s="1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9"/>
      <c r="CL232" s="17"/>
    </row>
    <row r="233" spans="2:90" s="22" customFormat="1" ht="15.75">
      <c r="B233" s="1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9"/>
      <c r="CL233" s="17"/>
    </row>
    <row r="234" spans="2:90" s="22" customFormat="1" ht="15.75">
      <c r="B234" s="1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9"/>
      <c r="CL234" s="17"/>
    </row>
    <row r="235" spans="2:90" s="22" customFormat="1" ht="15.75">
      <c r="B235" s="1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9"/>
      <c r="CL235" s="17"/>
    </row>
    <row r="236" spans="2:90" s="22" customFormat="1" ht="15.75">
      <c r="B236" s="1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9"/>
      <c r="CL236" s="17"/>
    </row>
    <row r="237" spans="2:90" s="22" customFormat="1" ht="15.75">
      <c r="B237" s="1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9"/>
      <c r="CL237" s="17"/>
    </row>
    <row r="238" spans="2:90" s="22" customFormat="1" ht="15.75">
      <c r="B238" s="1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9"/>
      <c r="CL238" s="17"/>
    </row>
    <row r="239" spans="2:90" s="22" customFormat="1" ht="15.75">
      <c r="B239" s="1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9"/>
      <c r="CL239" s="17"/>
    </row>
    <row r="240" spans="2:90" s="22" customFormat="1" ht="15.75"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9"/>
      <c r="CL240" s="17"/>
    </row>
    <row r="241" spans="2:90" s="22" customFormat="1" ht="15.75">
      <c r="B241" s="1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9"/>
      <c r="CL241" s="17"/>
    </row>
    <row r="242" spans="2:90" s="22" customFormat="1" ht="15.75">
      <c r="B242" s="1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9"/>
      <c r="CL242" s="17"/>
    </row>
    <row r="243" spans="2:90" s="22" customFormat="1" ht="15.75">
      <c r="B243" s="1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9"/>
      <c r="CL243" s="17"/>
    </row>
    <row r="244" spans="2:90" s="22" customFormat="1" ht="15.75"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9"/>
      <c r="CL244" s="17"/>
    </row>
    <row r="245" spans="2:90" s="22" customFormat="1" ht="15.75">
      <c r="B245" s="16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9"/>
      <c r="CL245" s="17"/>
    </row>
    <row r="246" spans="2:90" s="22" customFormat="1" ht="15.75">
      <c r="B246" s="1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9"/>
      <c r="CL246" s="17"/>
    </row>
    <row r="247" spans="2:90" s="22" customFormat="1" ht="15.75">
      <c r="B247" s="16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9"/>
      <c r="CL247" s="17"/>
    </row>
    <row r="248" spans="2:90" s="22" customFormat="1" ht="15.75">
      <c r="B248" s="16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9"/>
      <c r="CL248" s="17"/>
    </row>
    <row r="249" spans="2:90" s="22" customFormat="1" ht="15.75">
      <c r="B249" s="1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9"/>
      <c r="CL249" s="17"/>
    </row>
    <row r="250" spans="2:90" s="22" customFormat="1" ht="15.75">
      <c r="B250" s="1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9"/>
      <c r="CL250" s="17"/>
    </row>
    <row r="251" spans="2:90" s="22" customFormat="1" ht="15.75">
      <c r="B251" s="16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9"/>
      <c r="CL251" s="17"/>
    </row>
    <row r="252" spans="2:90" s="22" customFormat="1" ht="15.75">
      <c r="B252" s="16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9"/>
      <c r="CL252" s="17"/>
    </row>
    <row r="253" spans="2:90" s="22" customFormat="1" ht="15.75">
      <c r="B253" s="1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9"/>
      <c r="CL253" s="17"/>
    </row>
    <row r="254" spans="2:90" s="22" customFormat="1" ht="15.75">
      <c r="B254" s="16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9"/>
      <c r="CL254" s="17"/>
    </row>
    <row r="255" spans="2:90" s="22" customFormat="1" ht="15.75">
      <c r="B255" s="16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9"/>
      <c r="CL255" s="17"/>
    </row>
    <row r="256" spans="2:90" s="22" customFormat="1" ht="15.75">
      <c r="B256" s="1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9"/>
      <c r="CL256" s="17"/>
    </row>
    <row r="257" spans="2:90" s="22" customFormat="1" ht="15.75">
      <c r="B257" s="16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9"/>
      <c r="CL257" s="17"/>
    </row>
    <row r="258" spans="2:90" s="22" customFormat="1" ht="15.75">
      <c r="B258" s="16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9"/>
      <c r="CL258" s="17"/>
    </row>
    <row r="259" spans="2:90" s="22" customFormat="1" ht="15.75">
      <c r="B259" s="16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9"/>
      <c r="CL259" s="17"/>
    </row>
    <row r="260" spans="2:90" s="22" customFormat="1" ht="15.75">
      <c r="B260" s="16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9"/>
      <c r="CL260" s="17"/>
    </row>
    <row r="261" spans="2:90" s="22" customFormat="1" ht="15.75">
      <c r="B261" s="16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9"/>
      <c r="CL261" s="17"/>
    </row>
    <row r="262" spans="2:90" s="22" customFormat="1" ht="15.75">
      <c r="B262" s="16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9"/>
      <c r="CL262" s="17"/>
    </row>
    <row r="263" spans="2:90" s="22" customFormat="1" ht="15.75">
      <c r="B263" s="16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9"/>
      <c r="CL263" s="17"/>
    </row>
    <row r="264" spans="2:90" s="22" customFormat="1" ht="15.75">
      <c r="B264" s="16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9"/>
      <c r="CL264" s="17"/>
    </row>
    <row r="265" spans="2:90" s="22" customFormat="1" ht="15.75">
      <c r="B265" s="1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9"/>
      <c r="CL265" s="17"/>
    </row>
    <row r="266" spans="2:90" s="22" customFormat="1" ht="15.75">
      <c r="B266" s="1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9"/>
      <c r="CL266" s="17"/>
    </row>
    <row r="267" spans="2:90" s="22" customFormat="1" ht="15.75">
      <c r="B267" s="16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9"/>
      <c r="CL267" s="17"/>
    </row>
    <row r="268" spans="2:90" s="22" customFormat="1" ht="15.75">
      <c r="B268" s="16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9"/>
      <c r="CL268" s="17"/>
    </row>
    <row r="269" spans="2:90" s="22" customFormat="1" ht="15.75">
      <c r="B269" s="16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9"/>
      <c r="CL269" s="17"/>
    </row>
    <row r="270" spans="2:90" s="22" customFormat="1" ht="15.75">
      <c r="B270" s="1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9"/>
      <c r="CL270" s="17"/>
    </row>
    <row r="271" spans="2:90" s="22" customFormat="1" ht="15.75">
      <c r="B271" s="16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9"/>
      <c r="CL271" s="17"/>
    </row>
    <row r="272" spans="2:90" s="22" customFormat="1" ht="15.75">
      <c r="B272" s="16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9"/>
      <c r="CL272" s="17"/>
    </row>
    <row r="273" spans="2:90" s="22" customFormat="1" ht="15.75">
      <c r="B273" s="16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9"/>
      <c r="CL273" s="17"/>
    </row>
    <row r="274" spans="2:90" s="22" customFormat="1" ht="15.75">
      <c r="B274" s="16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9"/>
      <c r="CL274" s="17"/>
    </row>
    <row r="275" spans="2:90" s="22" customFormat="1" ht="15.75">
      <c r="B275" s="1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9"/>
      <c r="CL275" s="17"/>
    </row>
    <row r="276" spans="2:90" s="22" customFormat="1" ht="15.75">
      <c r="B276" s="1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9"/>
      <c r="CL276" s="17"/>
    </row>
    <row r="277" spans="2:90" s="22" customFormat="1" ht="15.75">
      <c r="B277" s="16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9"/>
      <c r="CL277" s="17"/>
    </row>
    <row r="278" spans="2:90" s="22" customFormat="1" ht="15.75">
      <c r="B278" s="16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9"/>
      <c r="CL278" s="17"/>
    </row>
    <row r="279" spans="2:90" s="22" customFormat="1" ht="15.75">
      <c r="B279" s="16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9"/>
      <c r="CL279" s="17"/>
    </row>
    <row r="280" spans="2:90" s="22" customFormat="1" ht="15.75">
      <c r="B280" s="16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9"/>
      <c r="CL280" s="17"/>
    </row>
    <row r="281" spans="2:90" s="22" customFormat="1" ht="15.75">
      <c r="B281" s="16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9"/>
      <c r="CL281" s="17"/>
    </row>
    <row r="282" spans="2:90" s="22" customFormat="1" ht="15.75">
      <c r="B282" s="16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9"/>
      <c r="CL282" s="17"/>
    </row>
    <row r="283" spans="2:90" s="22" customFormat="1" ht="15.75">
      <c r="B283" s="16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9"/>
      <c r="CL283" s="17"/>
    </row>
    <row r="284" spans="2:90" s="22" customFormat="1" ht="15.75">
      <c r="B284" s="16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9"/>
      <c r="CL284" s="17"/>
    </row>
    <row r="285" spans="2:90" s="22" customFormat="1" ht="15.75">
      <c r="B285" s="16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9"/>
      <c r="CL285" s="17"/>
    </row>
    <row r="286" spans="2:90" s="22" customFormat="1" ht="15.75">
      <c r="B286" s="1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9"/>
      <c r="CL286" s="17"/>
    </row>
    <row r="287" spans="2:90" s="22" customFormat="1" ht="15.75">
      <c r="B287" s="16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9"/>
      <c r="CL287" s="17"/>
    </row>
    <row r="288" spans="2:90" s="22" customFormat="1" ht="15.75">
      <c r="B288" s="16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9"/>
      <c r="CL288" s="17"/>
    </row>
    <row r="289" spans="2:90" s="22" customFormat="1" ht="15.75">
      <c r="B289" s="16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9"/>
      <c r="CL289" s="17"/>
    </row>
    <row r="290" spans="2:90" s="22" customFormat="1" ht="15.75">
      <c r="B290" s="16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9"/>
      <c r="CL290" s="17"/>
    </row>
    <row r="291" spans="2:90" s="22" customFormat="1" ht="15.75">
      <c r="B291" s="16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9"/>
      <c r="CL291" s="17"/>
    </row>
    <row r="292" spans="2:90" s="22" customFormat="1" ht="15.75">
      <c r="B292" s="1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9"/>
      <c r="CL292" s="17"/>
    </row>
    <row r="293" spans="2:90" s="22" customFormat="1" ht="15.75">
      <c r="B293" s="16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9"/>
      <c r="CL293" s="17"/>
    </row>
    <row r="294" spans="2:90" s="22" customFormat="1" ht="15.75">
      <c r="B294" s="16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9"/>
      <c r="CL294" s="17"/>
    </row>
    <row r="295" spans="2:90" s="22" customFormat="1" ht="15.75">
      <c r="B295" s="16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9"/>
      <c r="CL295" s="17"/>
    </row>
    <row r="296" spans="2:90" s="22" customFormat="1" ht="15.75">
      <c r="B296" s="1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9"/>
      <c r="CL296" s="17"/>
    </row>
    <row r="297" spans="2:90" s="22" customFormat="1" ht="15.75">
      <c r="B297" s="16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9"/>
      <c r="CL297" s="17"/>
    </row>
    <row r="298" spans="2:90" s="22" customFormat="1" ht="15.75">
      <c r="B298" s="16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9"/>
      <c r="CL298" s="17"/>
    </row>
    <row r="299" spans="2:90" s="22" customFormat="1" ht="15.75">
      <c r="B299" s="16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9"/>
      <c r="CL299" s="17"/>
    </row>
    <row r="300" spans="2:90" s="22" customFormat="1" ht="15.75">
      <c r="B300" s="1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9"/>
      <c r="CL300" s="17"/>
    </row>
    <row r="301" spans="2:90" s="22" customFormat="1" ht="15.75">
      <c r="B301" s="16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9"/>
      <c r="CL301" s="17"/>
    </row>
    <row r="302" spans="2:90" s="22" customFormat="1" ht="15.75">
      <c r="B302" s="16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9"/>
      <c r="CL302" s="17"/>
    </row>
    <row r="303" spans="2:90" s="22" customFormat="1" ht="15.75">
      <c r="B303" s="16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9"/>
      <c r="CL303" s="17"/>
    </row>
    <row r="304" spans="2:90" s="22" customFormat="1" ht="15.75">
      <c r="B304" s="16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9"/>
      <c r="CL304" s="17"/>
    </row>
    <row r="305" spans="2:90" s="22" customFormat="1" ht="15.75">
      <c r="B305" s="16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9"/>
      <c r="CL305" s="17"/>
    </row>
    <row r="306" spans="2:90" s="22" customFormat="1" ht="15.75">
      <c r="B306" s="16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9"/>
      <c r="CL306" s="17"/>
    </row>
    <row r="307" spans="2:90" s="22" customFormat="1" ht="15.75">
      <c r="B307" s="16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9"/>
      <c r="CL307" s="17"/>
    </row>
    <row r="308" spans="2:90" s="22" customFormat="1" ht="15.75">
      <c r="B308" s="16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9"/>
      <c r="CL308" s="17"/>
    </row>
    <row r="309" spans="2:90" s="22" customFormat="1" ht="15.75">
      <c r="B309" s="16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9"/>
      <c r="CL309" s="17"/>
    </row>
    <row r="310" spans="2:90" s="22" customFormat="1" ht="15.75">
      <c r="B310" s="16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9"/>
      <c r="CL310" s="17"/>
    </row>
    <row r="311" spans="2:90" s="22" customFormat="1" ht="15.75">
      <c r="B311" s="16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9"/>
      <c r="CL311" s="17"/>
    </row>
    <row r="312" spans="2:90" s="22" customFormat="1" ht="15.75">
      <c r="B312" s="16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9"/>
      <c r="CL312" s="17"/>
    </row>
    <row r="313" spans="2:90" s="22" customFormat="1" ht="15.75">
      <c r="B313" s="1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9"/>
      <c r="CL313" s="17"/>
    </row>
    <row r="314" spans="2:90" s="22" customFormat="1" ht="15.75">
      <c r="B314" s="16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9"/>
      <c r="CL314" s="17"/>
    </row>
    <row r="315" spans="2:90" s="22" customFormat="1" ht="15.75">
      <c r="B315" s="16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9"/>
      <c r="CL315" s="17"/>
    </row>
    <row r="316" spans="2:90" s="22" customFormat="1" ht="15.75">
      <c r="B316" s="16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9"/>
      <c r="CL316" s="17"/>
    </row>
    <row r="317" spans="2:90" s="22" customFormat="1" ht="15.75">
      <c r="B317" s="16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9"/>
      <c r="CL317" s="17"/>
    </row>
    <row r="318" spans="2:90" s="22" customFormat="1" ht="15.75">
      <c r="B318" s="16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9"/>
      <c r="CL318" s="17"/>
    </row>
    <row r="319" spans="2:90" s="22" customFormat="1" ht="15.75">
      <c r="B319" s="16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9"/>
      <c r="CL319" s="17"/>
    </row>
    <row r="320" spans="2:90" s="22" customFormat="1" ht="15.75">
      <c r="B320" s="16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9"/>
      <c r="CL320" s="17"/>
    </row>
    <row r="321" spans="2:90" s="22" customFormat="1" ht="15.75">
      <c r="B321" s="16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9"/>
      <c r="CL321" s="17"/>
    </row>
    <row r="322" spans="2:90" s="22" customFormat="1" ht="15.75">
      <c r="B322" s="16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9"/>
      <c r="CL322" s="17"/>
    </row>
    <row r="323" spans="2:90" s="22" customFormat="1" ht="15.75">
      <c r="B323" s="16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9"/>
      <c r="CL323" s="17"/>
    </row>
    <row r="324" spans="2:90" s="22" customFormat="1" ht="15.75">
      <c r="B324" s="16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9"/>
      <c r="CL324" s="17"/>
    </row>
    <row r="325" spans="2:90" s="22" customFormat="1" ht="15.75">
      <c r="B325" s="16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9"/>
      <c r="CL325" s="17"/>
    </row>
    <row r="326" spans="2:90" s="22" customFormat="1" ht="15.75">
      <c r="B326" s="16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9"/>
      <c r="CL326" s="17"/>
    </row>
    <row r="327" spans="2:90" s="22" customFormat="1" ht="15.75">
      <c r="B327" s="16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9"/>
      <c r="CL327" s="17"/>
    </row>
    <row r="328" spans="2:90" s="22" customFormat="1" ht="15.75">
      <c r="B328" s="16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9"/>
      <c r="CL328" s="17"/>
    </row>
    <row r="329" spans="2:90" s="22" customFormat="1" ht="15.75">
      <c r="B329" s="16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9"/>
      <c r="CL329" s="17"/>
    </row>
    <row r="330" spans="2:90" s="22" customFormat="1" ht="15.75">
      <c r="B330" s="16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9"/>
      <c r="CL330" s="17"/>
    </row>
    <row r="331" spans="2:90" s="22" customFormat="1" ht="15.75">
      <c r="B331" s="16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9"/>
      <c r="CL331" s="17"/>
    </row>
    <row r="332" spans="2:90" s="22" customFormat="1" ht="15.75">
      <c r="B332" s="16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9"/>
      <c r="CL332" s="17"/>
    </row>
    <row r="333" spans="2:90" s="22" customFormat="1" ht="15.75">
      <c r="B333" s="16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9"/>
      <c r="CL333" s="17"/>
    </row>
    <row r="334" spans="2:90" s="22" customFormat="1" ht="15.75">
      <c r="B334" s="16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9"/>
      <c r="CL334" s="17"/>
    </row>
    <row r="335" spans="2:90" s="22" customFormat="1" ht="15.75">
      <c r="B335" s="16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9"/>
      <c r="CL335" s="17"/>
    </row>
    <row r="336" spans="2:90" s="22" customFormat="1" ht="15.75">
      <c r="B336" s="16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9"/>
      <c r="CL336" s="17"/>
    </row>
    <row r="337" spans="2:90" s="22" customFormat="1" ht="15.75">
      <c r="B337" s="16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9"/>
      <c r="CL337" s="17"/>
    </row>
    <row r="338" spans="2:90" s="22" customFormat="1" ht="15.75">
      <c r="B338" s="16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9"/>
      <c r="CL338" s="17"/>
    </row>
    <row r="339" spans="2:90" s="22" customFormat="1" ht="15.75">
      <c r="B339" s="16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9"/>
      <c r="CL339" s="17"/>
    </row>
    <row r="340" spans="2:90" s="22" customFormat="1" ht="15.75">
      <c r="B340" s="16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9"/>
      <c r="CL340" s="17"/>
    </row>
    <row r="341" spans="2:90" s="22" customFormat="1" ht="15.75">
      <c r="B341" s="1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9"/>
      <c r="CL341" s="17"/>
    </row>
    <row r="342" spans="2:90" s="22" customFormat="1" ht="15.75">
      <c r="B342" s="1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9"/>
      <c r="CL342" s="17"/>
    </row>
    <row r="343" spans="2:90" s="22" customFormat="1" ht="15.75">
      <c r="B343" s="16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9"/>
      <c r="CL343" s="17"/>
    </row>
    <row r="344" spans="2:90" s="22" customFormat="1" ht="15.75">
      <c r="B344" s="16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9"/>
      <c r="CL344" s="17"/>
    </row>
    <row r="345" spans="2:90" s="22" customFormat="1" ht="15.75">
      <c r="B345" s="16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9"/>
      <c r="CL345" s="17"/>
    </row>
    <row r="346" spans="2:90" s="22" customFormat="1" ht="15.75">
      <c r="B346" s="16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9"/>
      <c r="CL346" s="17"/>
    </row>
    <row r="347" spans="2:90" s="22" customFormat="1" ht="15.75">
      <c r="B347" s="16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9"/>
      <c r="CL347" s="17"/>
    </row>
    <row r="348" spans="2:90" s="22" customFormat="1" ht="15.75">
      <c r="B348" s="16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9"/>
      <c r="CL348" s="17"/>
    </row>
    <row r="349" spans="2:90" s="22" customFormat="1" ht="15.75">
      <c r="B349" s="16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9"/>
      <c r="CL349" s="17"/>
    </row>
    <row r="350" spans="2:90" s="22" customFormat="1" ht="15.75">
      <c r="B350" s="16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9"/>
      <c r="CL350" s="17"/>
    </row>
    <row r="351" spans="2:90" s="22" customFormat="1" ht="15.75">
      <c r="B351" s="16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9"/>
      <c r="CL351" s="17"/>
    </row>
    <row r="352" spans="2:90" s="22" customFormat="1" ht="15.75">
      <c r="B352" s="16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9"/>
      <c r="CL352" s="17"/>
    </row>
    <row r="353" spans="2:90" s="22" customFormat="1" ht="15.75">
      <c r="B353" s="16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9"/>
      <c r="CL353" s="17"/>
    </row>
    <row r="354" spans="2:90" s="22" customFormat="1" ht="15.75">
      <c r="B354" s="16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9"/>
      <c r="CL354" s="17"/>
    </row>
    <row r="355" spans="2:90" s="22" customFormat="1" ht="15.75">
      <c r="B355" s="1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9"/>
      <c r="CL355" s="17"/>
    </row>
    <row r="356" spans="2:90" s="22" customFormat="1" ht="15.75">
      <c r="B356" s="1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9"/>
      <c r="CL356" s="17"/>
    </row>
    <row r="357" spans="2:90" s="22" customFormat="1" ht="15.75">
      <c r="B357" s="16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9"/>
      <c r="CL357" s="17"/>
    </row>
    <row r="358" spans="2:90" s="22" customFormat="1" ht="15.75">
      <c r="B358" s="16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9"/>
      <c r="CL358" s="17"/>
    </row>
    <row r="359" spans="2:90" s="22" customFormat="1" ht="15.75">
      <c r="B359" s="16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9"/>
      <c r="CL359" s="17"/>
    </row>
    <row r="360" spans="2:90" s="22" customFormat="1" ht="15.75">
      <c r="B360" s="1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9"/>
      <c r="CL360" s="17"/>
    </row>
    <row r="361" spans="2:90" s="22" customFormat="1" ht="15.75">
      <c r="B361" s="16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9"/>
      <c r="CL361" s="17"/>
    </row>
    <row r="362" spans="2:90" s="22" customFormat="1" ht="15.75">
      <c r="B362" s="1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9"/>
      <c r="CL362" s="17"/>
    </row>
    <row r="363" spans="2:90" s="22" customFormat="1" ht="15.75">
      <c r="B363" s="16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9"/>
      <c r="CL363" s="17"/>
    </row>
    <row r="364" spans="2:90" s="22" customFormat="1" ht="15.75">
      <c r="B364" s="1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9"/>
      <c r="CL364" s="17"/>
    </row>
    <row r="365" spans="2:90" s="22" customFormat="1" ht="15.75">
      <c r="B365" s="1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9"/>
      <c r="CL365" s="17"/>
    </row>
    <row r="366" spans="2:90" s="22" customFormat="1" ht="15.75">
      <c r="B366" s="16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9"/>
      <c r="CL366" s="17"/>
    </row>
    <row r="367" spans="2:90" s="22" customFormat="1" ht="15.75">
      <c r="B367" s="16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9"/>
      <c r="CL367" s="17"/>
    </row>
    <row r="368" spans="2:90" s="22" customFormat="1" ht="15.75">
      <c r="B368" s="16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9"/>
      <c r="CL368" s="17"/>
    </row>
    <row r="369" spans="2:90" s="22" customFormat="1" ht="15.75">
      <c r="B369" s="16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9"/>
      <c r="CL369" s="17"/>
    </row>
    <row r="370" spans="2:90" s="22" customFormat="1" ht="15.75">
      <c r="B370" s="16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9"/>
      <c r="CL370" s="17"/>
    </row>
    <row r="371" spans="2:90" s="22" customFormat="1" ht="15.75">
      <c r="B371" s="16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9"/>
      <c r="CL371" s="17"/>
    </row>
    <row r="372" spans="2:90" s="22" customFormat="1" ht="15.75">
      <c r="B372" s="16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9"/>
      <c r="CL372" s="17"/>
    </row>
    <row r="373" spans="2:90" s="22" customFormat="1" ht="15.75">
      <c r="B373" s="16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9"/>
      <c r="CL373" s="17"/>
    </row>
    <row r="374" spans="2:90" s="22" customFormat="1" ht="15.75">
      <c r="B374" s="1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9"/>
      <c r="CL374" s="17"/>
    </row>
    <row r="375" spans="2:90" s="22" customFormat="1" ht="15.75">
      <c r="B375" s="16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9"/>
      <c r="CL375" s="17"/>
    </row>
    <row r="376" spans="2:90" s="22" customFormat="1" ht="15.75">
      <c r="B376" s="16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9"/>
      <c r="CL376" s="17"/>
    </row>
    <row r="377" spans="2:90" s="22" customFormat="1" ht="15.75">
      <c r="B377" s="16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9"/>
      <c r="CL377" s="17"/>
    </row>
    <row r="378" spans="2:90" s="22" customFormat="1" ht="15.75">
      <c r="B378" s="16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9"/>
      <c r="CL378" s="17"/>
    </row>
    <row r="379" spans="2:90" s="22" customFormat="1" ht="15.75">
      <c r="B379" s="1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9"/>
      <c r="CL379" s="17"/>
    </row>
    <row r="380" spans="2:90" s="22" customFormat="1" ht="15.75">
      <c r="B380" s="16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9"/>
      <c r="CL380" s="17"/>
    </row>
    <row r="381" spans="2:90" s="22" customFormat="1" ht="15.75">
      <c r="B381" s="16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9"/>
      <c r="CL381" s="17"/>
    </row>
    <row r="382" spans="2:90" s="22" customFormat="1" ht="15.75">
      <c r="B382" s="16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9"/>
      <c r="CL382" s="17"/>
    </row>
    <row r="383" spans="2:90" s="22" customFormat="1" ht="15.75">
      <c r="B383" s="16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9"/>
      <c r="CL383" s="17"/>
    </row>
    <row r="384" spans="2:90" s="22" customFormat="1" ht="15.75">
      <c r="B384" s="1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9"/>
      <c r="CL384" s="17"/>
    </row>
    <row r="385" spans="2:90" s="22" customFormat="1" ht="15.75">
      <c r="B385" s="16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9"/>
      <c r="CL385" s="17"/>
    </row>
    <row r="386" spans="2:90" s="22" customFormat="1" ht="15.75">
      <c r="B386" s="16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9"/>
      <c r="CL386" s="17"/>
    </row>
    <row r="387" spans="2:90" s="22" customFormat="1" ht="15.75">
      <c r="B387" s="16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9"/>
      <c r="CL387" s="17"/>
    </row>
    <row r="388" spans="2:90" s="22" customFormat="1" ht="15.75">
      <c r="B388" s="16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9"/>
      <c r="CL388" s="17"/>
    </row>
    <row r="389" spans="2:90" s="22" customFormat="1" ht="15.75">
      <c r="B389" s="16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9"/>
      <c r="CL389" s="17"/>
    </row>
    <row r="390" spans="2:90" s="22" customFormat="1" ht="15.75">
      <c r="B390" s="16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9"/>
      <c r="CL390" s="17"/>
    </row>
    <row r="391" spans="2:90" s="22" customFormat="1" ht="15.75">
      <c r="B391" s="16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9"/>
      <c r="CL391" s="17"/>
    </row>
    <row r="392" spans="2:90" s="22" customFormat="1" ht="15.75">
      <c r="B392" s="16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9"/>
      <c r="CL392" s="17"/>
    </row>
    <row r="393" spans="2:93" s="22" customFormat="1" ht="15.75">
      <c r="B393" s="16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9"/>
      <c r="CL393" s="17"/>
      <c r="CN393" s="15"/>
      <c r="CO393" s="15"/>
    </row>
    <row r="394" spans="2:93" s="22" customFormat="1" ht="15.75">
      <c r="B394" s="16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9"/>
      <c r="CL394" s="17"/>
      <c r="CN394" s="15"/>
      <c r="CO394" s="15"/>
    </row>
    <row r="395" spans="2:93" s="22" customFormat="1" ht="15.75">
      <c r="B395" s="16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9"/>
      <c r="CL395" s="17"/>
      <c r="CN395" s="15"/>
      <c r="CO395" s="15"/>
    </row>
  </sheetData>
  <sheetProtection/>
  <autoFilter ref="A7:CL38"/>
  <mergeCells count="46">
    <mergeCell ref="BK6:BN6"/>
    <mergeCell ref="BW6:BZ6"/>
    <mergeCell ref="BS6:BV6"/>
    <mergeCell ref="BS5:BV5"/>
    <mergeCell ref="BO6:BR6"/>
    <mergeCell ref="BO5:BR5"/>
    <mergeCell ref="CI5:CL6"/>
    <mergeCell ref="AY5:BB5"/>
    <mergeCell ref="BG6:BJ6"/>
    <mergeCell ref="BW5:BZ5"/>
    <mergeCell ref="BC5:BF5"/>
    <mergeCell ref="CA5:CD5"/>
    <mergeCell ref="CA6:CD6"/>
    <mergeCell ref="BK5:BN5"/>
    <mergeCell ref="BG5:BJ5"/>
    <mergeCell ref="BC6:BF6"/>
    <mergeCell ref="AY6:BB6"/>
    <mergeCell ref="S6:V6"/>
    <mergeCell ref="W5:Z5"/>
    <mergeCell ref="W6:Z6"/>
    <mergeCell ref="AU5:AX5"/>
    <mergeCell ref="AU6:AX6"/>
    <mergeCell ref="AQ6:AT6"/>
    <mergeCell ref="AA5:AD5"/>
    <mergeCell ref="AE5:AH5"/>
    <mergeCell ref="AE6:AH6"/>
    <mergeCell ref="G6:J6"/>
    <mergeCell ref="K6:N6"/>
    <mergeCell ref="W4:AX4"/>
    <mergeCell ref="S5:V5"/>
    <mergeCell ref="AI5:AL5"/>
    <mergeCell ref="AA6:AD6"/>
    <mergeCell ref="AQ5:AT5"/>
    <mergeCell ref="AM5:AP5"/>
    <mergeCell ref="AI6:AL6"/>
    <mergeCell ref="AM6:AP6"/>
    <mergeCell ref="O5:R5"/>
    <mergeCell ref="K5:N5"/>
    <mergeCell ref="CE5:CH5"/>
    <mergeCell ref="CE6:CH6"/>
    <mergeCell ref="A5:A7"/>
    <mergeCell ref="B5:B7"/>
    <mergeCell ref="O6:R6"/>
    <mergeCell ref="C5:F5"/>
    <mergeCell ref="C6:F6"/>
    <mergeCell ref="G5:J5"/>
  </mergeCells>
  <printOptions/>
  <pageMargins left="0" right="0" top="0" bottom="0" header="0" footer="0"/>
  <pageSetup horizontalDpi="600" verticalDpi="600" orientation="portrait" paperSize="9" scale="55" r:id="rId1"/>
  <colBreaks count="5" manualBreakCount="5">
    <brk id="26" max="37" man="1"/>
    <brk id="46" max="37" man="1"/>
    <brk id="58" max="37" man="1"/>
    <brk id="70" max="37" man="1"/>
    <brk id="8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u0206</dc:creator>
  <cp:keywords/>
  <dc:description/>
  <cp:lastModifiedBy>Пользователь Windows</cp:lastModifiedBy>
  <cp:lastPrinted>2019-10-03T11:31:41Z</cp:lastPrinted>
  <dcterms:created xsi:type="dcterms:W3CDTF">2005-11-03T12:19:27Z</dcterms:created>
  <dcterms:modified xsi:type="dcterms:W3CDTF">2019-10-03T11:31:42Z</dcterms:modified>
  <cp:category/>
  <cp:version/>
  <cp:contentType/>
  <cp:contentStatus/>
</cp:coreProperties>
</file>