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491" windowWidth="10800" windowHeight="8295" activeTab="0"/>
  </bookViews>
  <sheets>
    <sheet name="Звед б-т" sheetId="1" r:id="rId1"/>
  </sheets>
  <definedNames>
    <definedName name="_xlnm.Print_Area" localSheetId="0">'Звед б-т'!$B$1:$I$25</definedName>
  </definedNames>
  <calcPr fullCalcOnLoad="1"/>
</workbook>
</file>

<file path=xl/sharedStrings.xml><?xml version="1.0" encoding="utf-8"?>
<sst xmlns="http://schemas.openxmlformats.org/spreadsheetml/2006/main" count="49" uniqueCount="34">
  <si>
    <t>Найменування платежів</t>
  </si>
  <si>
    <t>Всього доходів</t>
  </si>
  <si>
    <t>Адміністративні штрафи та інші санкції</t>
  </si>
  <si>
    <t>тис.грн.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</si>
  <si>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</si>
  <si>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</si>
  <si>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</si>
  <si>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</si>
  <si>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</si>
  <si>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</si>
  <si>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</si>
  <si>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</si>
  <si>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</si>
  <si>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</si>
  <si>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</si>
  <si>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</si>
  <si>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</si>
  <si>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</si>
  <si>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</si>
  <si>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</si>
  <si>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</si>
  <si>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</si>
  <si>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</si>
  <si>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</si>
  <si>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</si>
  <si>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</si>
  <si>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</si>
  <si>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220900, 240600, 221300,210800-210811</t>
  </si>
  <si>
    <t>більше 200%</t>
  </si>
  <si>
    <t xml:space="preserve">на січень-вересень 2018 року                                    </t>
  </si>
  <si>
    <t>за січень-вересень 2019 року</t>
  </si>
  <si>
    <t>Факт 9 міс/2019/  бюджетні призначення 9 міс/2019</t>
  </si>
  <si>
    <t>Факт 9 міс/2019/ Факт 9 міс/2018</t>
  </si>
  <si>
    <t>р/б за січень-вересень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</si>
</sst>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#0.00"/>
    <numFmt numFmtId="186" formatCode="#,##0.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180" fontId="1" fillId="0" borderId="0" xfId="0" applyNumberFormat="1" applyFont="1" applyFill="1" applyBorder="1" applyAlignment="1" applyProtection="1">
      <alignment horizontal="center" vertical="top"/>
      <protection/>
    </xf>
    <xf numFmtId="180" fontId="1" fillId="0" borderId="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center" vertical="top" wrapText="1"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1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80" fontId="4" fillId="34" borderId="0" xfId="0" applyNumberFormat="1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horizontal="center" vertical="top"/>
    </xf>
    <xf numFmtId="186" fontId="6" fillId="0" borderId="12" xfId="0" applyNumberFormat="1" applyFont="1" applyFill="1" applyBorder="1" applyAlignment="1">
      <alignment horizontal="center" vertical="top"/>
    </xf>
    <xf numFmtId="186" fontId="1" fillId="34" borderId="12" xfId="0" applyNumberFormat="1" applyFont="1" applyFill="1" applyBorder="1" applyAlignment="1">
      <alignment horizontal="center" vertical="top" wrapText="1"/>
    </xf>
    <xf numFmtId="186" fontId="1" fillId="0" borderId="12" xfId="0" applyNumberFormat="1" applyFont="1" applyFill="1" applyBorder="1" applyAlignment="1">
      <alignment horizontal="center" vertical="top" wrapText="1"/>
    </xf>
    <xf numFmtId="186" fontId="5" fillId="34" borderId="12" xfId="0" applyNumberFormat="1" applyFont="1" applyFill="1" applyBorder="1" applyAlignment="1">
      <alignment horizontal="center" vertical="top" wrapText="1"/>
    </xf>
    <xf numFmtId="186" fontId="5" fillId="34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/>
    </xf>
    <xf numFmtId="4" fontId="1" fillId="35" borderId="12" xfId="0" applyNumberFormat="1" applyFont="1" applyFill="1" applyBorder="1" applyAlignment="1" applyProtection="1">
      <alignment horizontal="center" vertical="top"/>
      <protection/>
    </xf>
    <xf numFmtId="4" fontId="1" fillId="33" borderId="12" xfId="0" applyNumberFormat="1" applyFont="1" applyFill="1" applyBorder="1" applyAlignment="1">
      <alignment horizontal="center" vertical="top"/>
    </xf>
    <xf numFmtId="4" fontId="45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34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3</xdr:col>
      <xdr:colOff>962025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="78" zoomScaleNormal="67" zoomScaleSheetLayoutView="78" zoomScalePageLayoutView="0" workbookViewId="0" topLeftCell="B1">
      <selection activeCell="B1" sqref="A1:IV3"/>
    </sheetView>
  </sheetViews>
  <sheetFormatPr defaultColWidth="9.00390625" defaultRowHeight="12.75"/>
  <cols>
    <col min="1" max="1" width="28.00390625" style="35" customWidth="1"/>
    <col min="2" max="2" width="36.75390625" style="35" customWidth="1"/>
    <col min="3" max="3" width="13.375" style="31" customWidth="1"/>
    <col min="4" max="5" width="13.375" style="35" customWidth="1"/>
    <col min="6" max="9" width="13.25390625" style="35" customWidth="1"/>
    <col min="10" max="14" width="9.125" style="35" customWidth="1"/>
    <col min="15" max="15" width="9.625" style="35" bestFit="1" customWidth="1"/>
    <col min="16" max="16384" width="9.125" style="35" customWidth="1"/>
  </cols>
  <sheetData>
    <row r="1" spans="2:9" s="1" customFormat="1" ht="21.75" customHeight="1">
      <c r="B1" s="46"/>
      <c r="C1" s="47"/>
      <c r="D1" s="48" t="s">
        <v>10</v>
      </c>
      <c r="E1" s="46"/>
      <c r="F1" s="46"/>
      <c r="G1" s="46"/>
      <c r="H1" s="46"/>
      <c r="I1" s="46"/>
    </row>
    <row r="2" spans="2:9" s="1" customFormat="1" ht="21.75" customHeight="1">
      <c r="B2" s="46"/>
      <c r="C2" s="47"/>
      <c r="D2" s="48" t="s">
        <v>4</v>
      </c>
      <c r="E2" s="46"/>
      <c r="F2" s="46"/>
      <c r="G2" s="46"/>
      <c r="H2" s="46"/>
      <c r="I2" s="46"/>
    </row>
    <row r="3" spans="2:12" s="1" customFormat="1" ht="21.75" customHeight="1">
      <c r="B3" s="46"/>
      <c r="C3" s="47"/>
      <c r="D3" s="48" t="str">
        <f>E6</f>
        <v>за січень-вересень 2019 року</v>
      </c>
      <c r="E3" s="46"/>
      <c r="F3" s="46"/>
      <c r="G3" s="48"/>
      <c r="H3" s="46"/>
      <c r="I3" s="46"/>
      <c r="L3" s="23" t="s">
        <v>28</v>
      </c>
    </row>
    <row r="4" spans="3:7" s="1" customFormat="1" ht="15" customHeight="1">
      <c r="C4" s="26"/>
      <c r="G4" s="6" t="s">
        <v>3</v>
      </c>
    </row>
    <row r="5" spans="2:9" s="8" customFormat="1" ht="50.25" customHeight="1">
      <c r="B5" s="49" t="s">
        <v>0</v>
      </c>
      <c r="C5" s="27" t="s">
        <v>5</v>
      </c>
      <c r="D5" s="2" t="s">
        <v>25</v>
      </c>
      <c r="E5" s="2" t="s">
        <v>5</v>
      </c>
      <c r="F5" s="51" t="s">
        <v>32</v>
      </c>
      <c r="G5" s="51"/>
      <c r="H5" s="51" t="s">
        <v>31</v>
      </c>
      <c r="I5" s="51"/>
    </row>
    <row r="6" spans="2:9" s="8" customFormat="1" ht="63.75" customHeight="1">
      <c r="B6" s="50"/>
      <c r="C6" s="20" t="s">
        <v>29</v>
      </c>
      <c r="D6" s="3" t="s">
        <v>30</v>
      </c>
      <c r="E6" s="3" t="s">
        <v>30</v>
      </c>
      <c r="F6" s="20" t="s">
        <v>20</v>
      </c>
      <c r="G6" s="20" t="s">
        <v>21</v>
      </c>
      <c r="H6" s="20" t="s">
        <v>20</v>
      </c>
      <c r="I6" s="20" t="s">
        <v>21</v>
      </c>
    </row>
    <row r="7" spans="1:11" s="1" customFormat="1" ht="31.5">
      <c r="A7" s="9">
        <v>110100</v>
      </c>
      <c r="B7" s="10" t="s">
        <v>19</v>
      </c>
      <c r="C7" s="36">
        <v>36130.6</v>
      </c>
      <c r="D7" s="36">
        <v>42815.1</v>
      </c>
      <c r="E7" s="36">
        <v>43047.1</v>
      </c>
      <c r="F7" s="21">
        <f>E7/C7*100</f>
        <v>119.14305325679618</v>
      </c>
      <c r="G7" s="16">
        <f>E7-C7</f>
        <v>6916.5</v>
      </c>
      <c r="H7" s="21">
        <f>E7/D7*100</f>
        <v>100.54186490280298</v>
      </c>
      <c r="I7" s="16">
        <f>E7-D7</f>
        <v>232</v>
      </c>
      <c r="J7" s="1">
        <f>E7/E25*100</f>
        <v>49.952828820256336</v>
      </c>
      <c r="K7" s="1">
        <v>1</v>
      </c>
    </row>
    <row r="8" spans="1:11" s="1" customFormat="1" ht="15.75">
      <c r="A8" s="9">
        <v>110202</v>
      </c>
      <c r="B8" s="10" t="s">
        <v>6</v>
      </c>
      <c r="C8" s="36">
        <v>36.8</v>
      </c>
      <c r="D8" s="36">
        <v>15</v>
      </c>
      <c r="E8" s="36">
        <v>9.5</v>
      </c>
      <c r="F8" s="21">
        <f aca="true" t="shared" si="0" ref="F8:F24">E8/C8*100</f>
        <v>25.81521739130435</v>
      </c>
      <c r="G8" s="16">
        <f aca="true" t="shared" si="1" ref="G8:G25">E8-C8</f>
        <v>-27.299999999999997</v>
      </c>
      <c r="H8" s="21">
        <f aca="true" t="shared" si="2" ref="H8:H25">E8/D8*100</f>
        <v>63.33333333333333</v>
      </c>
      <c r="I8" s="16">
        <f aca="true" t="shared" si="3" ref="I8:I25">E8-D8</f>
        <v>-5.5</v>
      </c>
      <c r="J8" s="1">
        <f>E8/E25*100</f>
        <v>0.011024014946243423</v>
      </c>
      <c r="K8" s="1">
        <v>2</v>
      </c>
    </row>
    <row r="9" spans="1:11" s="1" customFormat="1" ht="31.5">
      <c r="A9" s="9">
        <v>130102</v>
      </c>
      <c r="B9" s="10" t="s">
        <v>17</v>
      </c>
      <c r="C9" s="36">
        <v>847.9</v>
      </c>
      <c r="D9" s="36">
        <v>1232.5</v>
      </c>
      <c r="E9" s="36">
        <v>2199.4</v>
      </c>
      <c r="F9" s="23" t="s">
        <v>28</v>
      </c>
      <c r="G9" s="16">
        <f t="shared" si="1"/>
        <v>1351.5</v>
      </c>
      <c r="H9" s="21">
        <f t="shared" si="2"/>
        <v>178.45030425963492</v>
      </c>
      <c r="I9" s="16">
        <f t="shared" si="3"/>
        <v>966.9000000000001</v>
      </c>
      <c r="J9" s="1">
        <f>E9/E25*100</f>
        <v>2.5522335234492406</v>
      </c>
      <c r="K9" s="1">
        <v>3</v>
      </c>
    </row>
    <row r="10" spans="1:11" s="1" customFormat="1" ht="31.5">
      <c r="A10" s="9">
        <v>130300</v>
      </c>
      <c r="B10" s="10" t="s">
        <v>18</v>
      </c>
      <c r="C10" s="36">
        <v>4.9</v>
      </c>
      <c r="D10" s="36">
        <v>59.1</v>
      </c>
      <c r="E10" s="36">
        <v>125.6</v>
      </c>
      <c r="F10" s="23" t="s">
        <v>28</v>
      </c>
      <c r="G10" s="16">
        <f t="shared" si="1"/>
        <v>120.69999999999999</v>
      </c>
      <c r="H10" s="23" t="s">
        <v>28</v>
      </c>
      <c r="I10" s="16">
        <f t="shared" si="3"/>
        <v>66.5</v>
      </c>
      <c r="J10" s="1">
        <f>E10/E25*100</f>
        <v>0.14574908181559723</v>
      </c>
      <c r="K10" s="1">
        <v>4</v>
      </c>
    </row>
    <row r="11" spans="1:11" s="1" customFormat="1" ht="15.75">
      <c r="A11" s="9">
        <v>140400</v>
      </c>
      <c r="B11" s="10" t="s">
        <v>12</v>
      </c>
      <c r="C11" s="36">
        <v>5080.4</v>
      </c>
      <c r="D11" s="36">
        <v>4369.5</v>
      </c>
      <c r="E11" s="36">
        <v>4718.8</v>
      </c>
      <c r="F11" s="21">
        <f t="shared" si="0"/>
        <v>92.8824502007716</v>
      </c>
      <c r="G11" s="16">
        <f t="shared" si="1"/>
        <v>-361.59999999999945</v>
      </c>
      <c r="H11" s="21">
        <f t="shared" si="2"/>
        <v>107.99404966243277</v>
      </c>
      <c r="I11" s="16">
        <f t="shared" si="3"/>
        <v>349.3000000000002</v>
      </c>
      <c r="J11" s="1">
        <f>E11/E25*100</f>
        <v>5.475802287192996</v>
      </c>
      <c r="K11" s="1">
        <v>5</v>
      </c>
    </row>
    <row r="12" spans="1:11" s="1" customFormat="1" ht="15.75">
      <c r="A12" s="9"/>
      <c r="B12" s="10" t="s">
        <v>14</v>
      </c>
      <c r="C12" s="36">
        <f>SUM(C13:C17)</f>
        <v>25820.6</v>
      </c>
      <c r="D12" s="36">
        <f>SUM(D13:D17)</f>
        <v>26561.5</v>
      </c>
      <c r="E12" s="36">
        <f>SUM(E13:E17)</f>
        <v>32417</v>
      </c>
      <c r="F12" s="21">
        <f t="shared" si="0"/>
        <v>125.54704383321844</v>
      </c>
      <c r="G12" s="16">
        <f t="shared" si="1"/>
        <v>6596.4000000000015</v>
      </c>
      <c r="H12" s="21">
        <f t="shared" si="2"/>
        <v>122.04506522598497</v>
      </c>
      <c r="I12" s="16">
        <f t="shared" si="3"/>
        <v>5855.5</v>
      </c>
      <c r="J12" s="1">
        <f>E12/E25*100</f>
        <v>37.617420264460314</v>
      </c>
      <c r="K12" s="1">
        <v>6</v>
      </c>
    </row>
    <row r="13" spans="1:11" s="18" customFormat="1" ht="31.5">
      <c r="A13" s="17">
        <v>180100</v>
      </c>
      <c r="B13" s="15" t="s">
        <v>13</v>
      </c>
      <c r="C13" s="37">
        <v>1454.4</v>
      </c>
      <c r="D13" s="37">
        <v>1490.8</v>
      </c>
      <c r="E13" s="37">
        <v>1772.3</v>
      </c>
      <c r="F13" s="21">
        <f t="shared" si="0"/>
        <v>121.85781078107809</v>
      </c>
      <c r="G13" s="16">
        <f t="shared" si="1"/>
        <v>317.89999999999986</v>
      </c>
      <c r="H13" s="21">
        <f t="shared" si="2"/>
        <v>118.88247920579556</v>
      </c>
      <c r="I13" s="16">
        <f t="shared" si="3"/>
        <v>281.5</v>
      </c>
      <c r="J13" s="18">
        <f>E13/E25*100</f>
        <v>2.0566170199186544</v>
      </c>
      <c r="K13" s="1">
        <v>7</v>
      </c>
    </row>
    <row r="14" spans="1:11" s="18" customFormat="1" ht="15.75">
      <c r="A14" s="17"/>
      <c r="B14" s="15" t="s">
        <v>7</v>
      </c>
      <c r="C14" s="37">
        <v>11694.1</v>
      </c>
      <c r="D14" s="37">
        <v>12820</v>
      </c>
      <c r="E14" s="37">
        <v>16527.7</v>
      </c>
      <c r="F14" s="21">
        <f t="shared" si="0"/>
        <v>141.3336639844024</v>
      </c>
      <c r="G14" s="16">
        <f t="shared" si="1"/>
        <v>4833.6</v>
      </c>
      <c r="H14" s="21">
        <f t="shared" si="2"/>
        <v>128.92121684867394</v>
      </c>
      <c r="I14" s="16">
        <f t="shared" si="3"/>
        <v>3707.7000000000007</v>
      </c>
      <c r="J14" s="18">
        <f>E14/E25*100</f>
        <v>19.179117034423935</v>
      </c>
      <c r="K14" s="1">
        <v>8</v>
      </c>
    </row>
    <row r="15" spans="1:15" s="18" customFormat="1" ht="15.75">
      <c r="A15" s="19"/>
      <c r="B15" s="15" t="s">
        <v>22</v>
      </c>
      <c r="C15" s="37">
        <v>66.7</v>
      </c>
      <c r="D15" s="37">
        <v>0</v>
      </c>
      <c r="E15" s="37">
        <v>79.2</v>
      </c>
      <c r="F15" s="21">
        <f t="shared" si="0"/>
        <v>118.74062968515742</v>
      </c>
      <c r="G15" s="16">
        <f t="shared" si="1"/>
        <v>12.5</v>
      </c>
      <c r="H15" s="21"/>
      <c r="I15" s="16">
        <f t="shared" si="3"/>
        <v>79.2</v>
      </c>
      <c r="J15" s="18">
        <f>E15/E25*100</f>
        <v>0.09190547197289253</v>
      </c>
      <c r="K15" s="1">
        <v>9</v>
      </c>
      <c r="M15" s="18">
        <f>31.4+73.2+11.8+525.3</f>
        <v>641.6999999999999</v>
      </c>
      <c r="O15" s="18">
        <f>1151.8+3205.5+131.4+837.9</f>
        <v>5326.599999999999</v>
      </c>
    </row>
    <row r="16" spans="1:11" s="18" customFormat="1" ht="15.75">
      <c r="A16" s="19"/>
      <c r="B16" s="15" t="s">
        <v>15</v>
      </c>
      <c r="C16" s="37">
        <v>98</v>
      </c>
      <c r="D16" s="37">
        <v>92</v>
      </c>
      <c r="E16" s="37">
        <v>288.6</v>
      </c>
      <c r="F16" s="23" t="s">
        <v>28</v>
      </c>
      <c r="G16" s="16">
        <f t="shared" si="1"/>
        <v>190.60000000000002</v>
      </c>
      <c r="H16" s="23" t="s">
        <v>28</v>
      </c>
      <c r="I16" s="16">
        <f t="shared" si="3"/>
        <v>196.60000000000002</v>
      </c>
      <c r="J16" s="18">
        <f>E16/E25*100</f>
        <v>0.334897969840616</v>
      </c>
      <c r="K16" s="1">
        <v>11</v>
      </c>
    </row>
    <row r="17" spans="1:11" s="18" customFormat="1" ht="15.75">
      <c r="A17" s="19"/>
      <c r="B17" s="15" t="s">
        <v>16</v>
      </c>
      <c r="C17" s="37">
        <v>12507.4</v>
      </c>
      <c r="D17" s="37">
        <v>12158.7</v>
      </c>
      <c r="E17" s="37">
        <v>13749.2</v>
      </c>
      <c r="F17" s="21">
        <f t="shared" si="0"/>
        <v>109.92852231478965</v>
      </c>
      <c r="G17" s="16">
        <f t="shared" si="1"/>
        <v>1241.800000000001</v>
      </c>
      <c r="H17" s="21">
        <f t="shared" si="2"/>
        <v>113.08116821699687</v>
      </c>
      <c r="I17" s="16">
        <f t="shared" si="3"/>
        <v>1590.5</v>
      </c>
      <c r="J17" s="18">
        <f>E17/E25*100</f>
        <v>15.954882768304218</v>
      </c>
      <c r="K17" s="1">
        <v>12</v>
      </c>
    </row>
    <row r="18" spans="1:11" s="1" customFormat="1" ht="63">
      <c r="A18" s="11">
        <v>210103</v>
      </c>
      <c r="B18" s="10" t="s">
        <v>11</v>
      </c>
      <c r="C18" s="38">
        <v>45.3</v>
      </c>
      <c r="D18" s="37">
        <v>16</v>
      </c>
      <c r="E18" s="37">
        <v>11.6</v>
      </c>
      <c r="F18" s="21">
        <f t="shared" si="0"/>
        <v>25.607064017660047</v>
      </c>
      <c r="G18" s="16">
        <f t="shared" si="1"/>
        <v>-33.699999999999996</v>
      </c>
      <c r="H18" s="21">
        <f t="shared" si="2"/>
        <v>72.5</v>
      </c>
      <c r="I18" s="16">
        <f t="shared" si="3"/>
        <v>-4.4</v>
      </c>
      <c r="J18" s="1">
        <f>E18/E25*100</f>
        <v>0.013460902460676178</v>
      </c>
      <c r="K18" s="1">
        <v>14</v>
      </c>
    </row>
    <row r="19" spans="1:11" s="1" customFormat="1" ht="31.5">
      <c r="A19" s="11">
        <v>210800</v>
      </c>
      <c r="B19" s="10" t="s">
        <v>2</v>
      </c>
      <c r="C19" s="38">
        <v>120.4</v>
      </c>
      <c r="D19" s="36">
        <v>13.2</v>
      </c>
      <c r="E19" s="36">
        <v>45</v>
      </c>
      <c r="F19" s="21">
        <f t="shared" si="0"/>
        <v>37.37541528239203</v>
      </c>
      <c r="G19" s="16">
        <f t="shared" si="1"/>
        <v>-75.4</v>
      </c>
      <c r="H19" s="23" t="s">
        <v>28</v>
      </c>
      <c r="I19" s="16">
        <f t="shared" si="3"/>
        <v>31.8</v>
      </c>
      <c r="J19" s="1">
        <f>E19/E25*100</f>
        <v>0.052219018166416206</v>
      </c>
      <c r="K19" s="1">
        <v>15</v>
      </c>
    </row>
    <row r="20" spans="1:11" s="1" customFormat="1" ht="31.5">
      <c r="A20" s="11">
        <v>210500</v>
      </c>
      <c r="B20" s="10" t="s">
        <v>26</v>
      </c>
      <c r="C20" s="38">
        <v>332.6</v>
      </c>
      <c r="D20" s="36">
        <v>477.2</v>
      </c>
      <c r="E20" s="36">
        <v>612.6</v>
      </c>
      <c r="F20" s="21">
        <f t="shared" si="0"/>
        <v>184.18520745640407</v>
      </c>
      <c r="G20" s="16">
        <f t="shared" si="1"/>
        <v>280</v>
      </c>
      <c r="H20" s="21">
        <f t="shared" si="2"/>
        <v>128.37384744341995</v>
      </c>
      <c r="I20" s="16">
        <f t="shared" si="3"/>
        <v>135.40000000000003</v>
      </c>
      <c r="J20" s="1">
        <f>E20/E25*100</f>
        <v>0.7108749006388128</v>
      </c>
      <c r="K20" s="1">
        <v>16</v>
      </c>
    </row>
    <row r="21" spans="1:11" s="1" customFormat="1" ht="31.5">
      <c r="A21" s="11">
        <v>220100</v>
      </c>
      <c r="B21" s="10" t="s">
        <v>24</v>
      </c>
      <c r="C21" s="38">
        <v>1887.2</v>
      </c>
      <c r="D21" s="36">
        <v>1969.7</v>
      </c>
      <c r="E21" s="36">
        <v>2465.9</v>
      </c>
      <c r="F21" s="21">
        <f t="shared" si="0"/>
        <v>130.6644764730818</v>
      </c>
      <c r="G21" s="16">
        <f t="shared" si="1"/>
        <v>578.7</v>
      </c>
      <c r="H21" s="21">
        <f t="shared" si="2"/>
        <v>125.19165355130224</v>
      </c>
      <c r="I21" s="16">
        <f t="shared" si="3"/>
        <v>496.20000000000005</v>
      </c>
      <c r="J21" s="1">
        <f>E21/E25*100</f>
        <v>2.861486153257016</v>
      </c>
      <c r="K21" s="1">
        <v>17</v>
      </c>
    </row>
    <row r="22" spans="1:11" s="1" customFormat="1" ht="63">
      <c r="A22" s="11">
        <v>220804</v>
      </c>
      <c r="B22" s="10" t="s">
        <v>23</v>
      </c>
      <c r="C22" s="38">
        <v>78.7</v>
      </c>
      <c r="D22" s="36">
        <v>67.2</v>
      </c>
      <c r="E22" s="36">
        <v>226.8</v>
      </c>
      <c r="F22" s="23" t="s">
        <v>28</v>
      </c>
      <c r="G22" s="16">
        <f t="shared" si="1"/>
        <v>148.10000000000002</v>
      </c>
      <c r="H22" s="23" t="s">
        <v>28</v>
      </c>
      <c r="I22" s="16">
        <f t="shared" si="3"/>
        <v>159.60000000000002</v>
      </c>
      <c r="J22" s="1">
        <f>E22/E25*100</f>
        <v>0.2631838515587377</v>
      </c>
      <c r="K22" s="1">
        <v>18</v>
      </c>
    </row>
    <row r="23" spans="1:11" s="1" customFormat="1" ht="15.75">
      <c r="A23" s="11">
        <v>220900</v>
      </c>
      <c r="B23" s="10" t="s">
        <v>8</v>
      </c>
      <c r="C23" s="39">
        <v>4.2</v>
      </c>
      <c r="D23" s="36">
        <v>0.2</v>
      </c>
      <c r="E23" s="36">
        <v>2.5</v>
      </c>
      <c r="F23" s="21">
        <f t="shared" si="0"/>
        <v>59.523809523809526</v>
      </c>
      <c r="G23" s="16">
        <f t="shared" si="1"/>
        <v>-1.7000000000000002</v>
      </c>
      <c r="H23" s="23" t="s">
        <v>28</v>
      </c>
      <c r="I23" s="16">
        <f t="shared" si="3"/>
        <v>2.3</v>
      </c>
      <c r="J23" s="1">
        <f>E23/E25*100</f>
        <v>0.0029010565648009004</v>
      </c>
      <c r="K23" s="1">
        <v>19</v>
      </c>
    </row>
    <row r="24" spans="1:11" s="1" customFormat="1" ht="24">
      <c r="A24" s="22" t="s">
        <v>27</v>
      </c>
      <c r="B24" s="10" t="s">
        <v>9</v>
      </c>
      <c r="C24" s="38">
        <f>411.1+0.7</f>
        <v>411.8</v>
      </c>
      <c r="D24" s="36">
        <v>72.4</v>
      </c>
      <c r="E24" s="36">
        <f>294.4-0.7</f>
        <v>293.7</v>
      </c>
      <c r="F24" s="21">
        <f t="shared" si="0"/>
        <v>71.32102962603206</v>
      </c>
      <c r="G24" s="16">
        <f t="shared" si="1"/>
        <v>-118.10000000000002</v>
      </c>
      <c r="H24" s="23" t="s">
        <v>28</v>
      </c>
      <c r="I24" s="16">
        <f>E24-D24</f>
        <v>221.29999999999998</v>
      </c>
      <c r="J24" s="1">
        <f>E24/E25*100</f>
        <v>0.3408161252328098</v>
      </c>
      <c r="K24" s="1">
        <v>20</v>
      </c>
    </row>
    <row r="25" spans="1:9" s="25" customFormat="1" ht="15.75">
      <c r="A25" s="24"/>
      <c r="B25" s="12" t="s">
        <v>1</v>
      </c>
      <c r="C25" s="40">
        <f>SUM(C18:C24,C7:C12)</f>
        <v>70801.4</v>
      </c>
      <c r="D25" s="41">
        <f>SUM(D18:D24,D7:D12)</f>
        <v>77668.6</v>
      </c>
      <c r="E25" s="41">
        <f>SUM(E18:E24,E7:E12)</f>
        <v>86175.5</v>
      </c>
      <c r="F25" s="21">
        <f>E25/C25*100</f>
        <v>121.71440112766132</v>
      </c>
      <c r="G25" s="16">
        <f t="shared" si="1"/>
        <v>15374.100000000006</v>
      </c>
      <c r="H25" s="21">
        <f t="shared" si="2"/>
        <v>110.95281748351329</v>
      </c>
      <c r="I25" s="16">
        <f t="shared" si="3"/>
        <v>8506.899999999994</v>
      </c>
    </row>
    <row r="26" spans="3:7" s="7" customFormat="1" ht="15.75" customHeight="1">
      <c r="C26" s="28"/>
      <c r="D26" s="33"/>
      <c r="E26" s="33"/>
      <c r="F26" s="13"/>
      <c r="G26" s="14"/>
    </row>
    <row r="27" spans="3:5" s="4" customFormat="1" ht="20.25" customHeight="1">
      <c r="C27" s="32"/>
      <c r="D27" s="34"/>
      <c r="E27" s="34"/>
    </row>
    <row r="28" spans="2:9" s="4" customFormat="1" ht="15.75">
      <c r="B28" s="4" t="s">
        <v>33</v>
      </c>
      <c r="C28" s="45">
        <v>36994.5</v>
      </c>
      <c r="D28" s="42">
        <v>44327</v>
      </c>
      <c r="E28" s="42">
        <v>45306.1</v>
      </c>
      <c r="F28" s="43">
        <f>E28/C28*100</f>
        <v>122.4671234913298</v>
      </c>
      <c r="G28" s="44">
        <f>E28-C28</f>
        <v>8311.599999999999</v>
      </c>
      <c r="H28" s="43">
        <f>E28/D28*100</f>
        <v>102.20881178514223</v>
      </c>
      <c r="I28" s="44">
        <f>E28-D28</f>
        <v>979.0999999999985</v>
      </c>
    </row>
    <row r="29" s="4" customFormat="1" ht="15">
      <c r="C29" s="29"/>
    </row>
    <row r="30" s="4" customFormat="1" ht="15">
      <c r="C30" s="29"/>
    </row>
    <row r="31" s="4" customFormat="1" ht="15">
      <c r="C31" s="29"/>
    </row>
    <row r="32" spans="3:6" s="4" customFormat="1" ht="15">
      <c r="C32" s="29"/>
      <c r="F32" s="23" t="s">
        <v>28</v>
      </c>
    </row>
    <row r="33" s="4" customFormat="1" ht="15">
      <c r="C33" s="29"/>
    </row>
    <row r="34" s="4" customFormat="1" ht="15">
      <c r="C34" s="29"/>
    </row>
    <row r="35" s="4" customFormat="1" ht="15">
      <c r="C35" s="29"/>
    </row>
    <row r="36" s="4" customFormat="1" ht="15">
      <c r="C36" s="29"/>
    </row>
    <row r="37" s="4" customFormat="1" ht="15">
      <c r="C37" s="29"/>
    </row>
    <row r="38" s="4" customFormat="1" ht="15">
      <c r="C38" s="29"/>
    </row>
    <row r="39" s="4" customFormat="1" ht="15">
      <c r="C39" s="29"/>
    </row>
    <row r="40" s="4" customFormat="1" ht="15">
      <c r="C40" s="29"/>
    </row>
    <row r="41" s="4" customFormat="1" ht="15">
      <c r="C41" s="29"/>
    </row>
    <row r="42" s="4" customFormat="1" ht="15">
      <c r="C42" s="29"/>
    </row>
    <row r="43" s="4" customFormat="1" ht="15">
      <c r="C43" s="29"/>
    </row>
    <row r="44" s="4" customFormat="1" ht="15">
      <c r="C44" s="29"/>
    </row>
    <row r="45" s="4" customFormat="1" ht="15">
      <c r="C45" s="29"/>
    </row>
    <row r="46" s="4" customFormat="1" ht="15">
      <c r="C46" s="29"/>
    </row>
    <row r="47" s="4" customFormat="1" ht="15">
      <c r="C47" s="29"/>
    </row>
    <row r="48" s="4" customFormat="1" ht="15">
      <c r="C48" s="29"/>
    </row>
    <row r="49" s="4" customFormat="1" ht="15">
      <c r="C49" s="29"/>
    </row>
    <row r="50" s="4" customFormat="1" ht="15">
      <c r="C50" s="29"/>
    </row>
    <row r="51" s="4" customFormat="1" ht="15">
      <c r="C51" s="29"/>
    </row>
    <row r="52" s="4" customFormat="1" ht="15">
      <c r="C52" s="29"/>
    </row>
    <row r="53" s="5" customFormat="1" ht="15">
      <c r="C53" s="30"/>
    </row>
    <row r="54" s="5" customFormat="1" ht="15">
      <c r="C54" s="30"/>
    </row>
    <row r="55" s="5" customFormat="1" ht="15">
      <c r="C55" s="30"/>
    </row>
    <row r="56" s="5" customFormat="1" ht="15">
      <c r="C56" s="30"/>
    </row>
    <row r="57" s="5" customFormat="1" ht="15">
      <c r="C57" s="30"/>
    </row>
    <row r="58" s="5" customFormat="1" ht="15">
      <c r="C58" s="30"/>
    </row>
    <row r="59" s="5" customFormat="1" ht="15">
      <c r="C59" s="30"/>
    </row>
    <row r="60" s="5" customFormat="1" ht="15">
      <c r="C60" s="30"/>
    </row>
    <row r="61" s="5" customFormat="1" ht="15">
      <c r="C61" s="30"/>
    </row>
    <row r="62" s="5" customFormat="1" ht="15">
      <c r="C62" s="30"/>
    </row>
    <row r="63" s="5" customFormat="1" ht="15">
      <c r="C63" s="30"/>
    </row>
    <row r="64" s="5" customFormat="1" ht="15">
      <c r="C64" s="30"/>
    </row>
    <row r="65" s="5" customFormat="1" ht="15">
      <c r="C65" s="30"/>
    </row>
    <row r="66" s="5" customFormat="1" ht="15">
      <c r="C66" s="30"/>
    </row>
    <row r="67" s="5" customFormat="1" ht="15">
      <c r="C67" s="30"/>
    </row>
    <row r="68" s="5" customFormat="1" ht="15">
      <c r="C68" s="30"/>
    </row>
    <row r="69" s="5" customFormat="1" ht="15">
      <c r="C69" s="30"/>
    </row>
    <row r="70" s="5" customFormat="1" ht="15">
      <c r="C70" s="30"/>
    </row>
    <row r="71" s="5" customFormat="1" ht="15">
      <c r="C71" s="30"/>
    </row>
    <row r="72" s="5" customFormat="1" ht="15">
      <c r="C72" s="30"/>
    </row>
    <row r="73" s="5" customFormat="1" ht="15">
      <c r="C73" s="30"/>
    </row>
    <row r="74" s="5" customFormat="1" ht="15">
      <c r="C74" s="30"/>
    </row>
    <row r="75" s="5" customFormat="1" ht="15">
      <c r="C75" s="30"/>
    </row>
    <row r="76" s="5" customFormat="1" ht="15">
      <c r="C76" s="30"/>
    </row>
    <row r="77" s="5" customFormat="1" ht="15">
      <c r="C77" s="30"/>
    </row>
    <row r="78" s="5" customFormat="1" ht="15">
      <c r="C78" s="30"/>
    </row>
    <row r="79" s="5" customFormat="1" ht="15">
      <c r="C79" s="30"/>
    </row>
    <row r="80" s="5" customFormat="1" ht="15">
      <c r="C80" s="30"/>
    </row>
    <row r="81" s="5" customFormat="1" ht="15">
      <c r="C81" s="30"/>
    </row>
    <row r="82" s="5" customFormat="1" ht="15">
      <c r="C82" s="30"/>
    </row>
    <row r="83" s="5" customFormat="1" ht="15">
      <c r="C83" s="30"/>
    </row>
    <row r="84" s="5" customFormat="1" ht="15">
      <c r="C84" s="30"/>
    </row>
    <row r="85" s="5" customFormat="1" ht="15">
      <c r="C85" s="30"/>
    </row>
    <row r="86" s="5" customFormat="1" ht="15">
      <c r="C86" s="30"/>
    </row>
    <row r="87" s="5" customFormat="1" ht="15">
      <c r="C87" s="30"/>
    </row>
    <row r="88" s="5" customFormat="1" ht="15">
      <c r="C88" s="30"/>
    </row>
    <row r="89" s="5" customFormat="1" ht="15">
      <c r="C89" s="30"/>
    </row>
    <row r="90" s="5" customFormat="1" ht="15">
      <c r="C90" s="30"/>
    </row>
    <row r="91" s="5" customFormat="1" ht="15">
      <c r="C91" s="30"/>
    </row>
    <row r="92" s="5" customFormat="1" ht="15">
      <c r="C92" s="30"/>
    </row>
    <row r="93" s="5" customFormat="1" ht="15">
      <c r="C93" s="30"/>
    </row>
    <row r="94" s="5" customFormat="1" ht="15">
      <c r="C94" s="30"/>
    </row>
    <row r="95" s="5" customFormat="1" ht="15">
      <c r="C95" s="30"/>
    </row>
    <row r="96" s="5" customFormat="1" ht="15">
      <c r="C96" s="30"/>
    </row>
    <row r="97" s="5" customFormat="1" ht="15">
      <c r="C97" s="30"/>
    </row>
    <row r="98" s="5" customFormat="1" ht="15">
      <c r="C98" s="30"/>
    </row>
    <row r="99" s="5" customFormat="1" ht="15">
      <c r="C99" s="30"/>
    </row>
    <row r="100" s="5" customFormat="1" ht="15">
      <c r="C100" s="30"/>
    </row>
    <row r="101" s="5" customFormat="1" ht="15">
      <c r="C101" s="30"/>
    </row>
    <row r="102" s="5" customFormat="1" ht="15">
      <c r="C102" s="30"/>
    </row>
    <row r="103" s="5" customFormat="1" ht="15">
      <c r="C103" s="30"/>
    </row>
    <row r="104" s="5" customFormat="1" ht="15">
      <c r="C104" s="30"/>
    </row>
    <row r="105" s="5" customFormat="1" ht="15">
      <c r="C105" s="30"/>
    </row>
    <row r="106" s="5" customFormat="1" ht="15">
      <c r="C106" s="30"/>
    </row>
    <row r="107" s="5" customFormat="1" ht="15">
      <c r="C107" s="30"/>
    </row>
    <row r="108" s="5" customFormat="1" ht="15">
      <c r="C108" s="30"/>
    </row>
    <row r="109" s="5" customFormat="1" ht="15">
      <c r="C109" s="30"/>
    </row>
    <row r="110" s="5" customFormat="1" ht="15">
      <c r="C110" s="30"/>
    </row>
    <row r="111" s="5" customFormat="1" ht="15">
      <c r="C111" s="30"/>
    </row>
    <row r="112" s="5" customFormat="1" ht="15">
      <c r="C112" s="30"/>
    </row>
    <row r="113" s="5" customFormat="1" ht="15">
      <c r="C113" s="30"/>
    </row>
    <row r="114" s="5" customFormat="1" ht="15">
      <c r="C114" s="30"/>
    </row>
    <row r="115" s="5" customFormat="1" ht="15">
      <c r="C115" s="30"/>
    </row>
    <row r="116" s="5" customFormat="1" ht="15">
      <c r="C116" s="30"/>
    </row>
    <row r="117" s="5" customFormat="1" ht="15">
      <c r="C117" s="30"/>
    </row>
    <row r="118" s="5" customFormat="1" ht="15">
      <c r="C118" s="30"/>
    </row>
    <row r="119" s="5" customFormat="1" ht="15">
      <c r="C119" s="30"/>
    </row>
    <row r="120" s="5" customFormat="1" ht="15">
      <c r="C120" s="30"/>
    </row>
    <row r="121" s="5" customFormat="1" ht="15">
      <c r="C121" s="30"/>
    </row>
    <row r="122" s="5" customFormat="1" ht="15">
      <c r="C122" s="30"/>
    </row>
    <row r="123" s="5" customFormat="1" ht="15">
      <c r="C123" s="30"/>
    </row>
    <row r="124" s="5" customFormat="1" ht="15">
      <c r="C124" s="30"/>
    </row>
    <row r="125" s="5" customFormat="1" ht="15">
      <c r="C125" s="30"/>
    </row>
    <row r="126" s="5" customFormat="1" ht="15">
      <c r="C126" s="30"/>
    </row>
    <row r="127" s="5" customFormat="1" ht="15">
      <c r="C127" s="30"/>
    </row>
    <row r="128" s="5" customFormat="1" ht="15">
      <c r="C128" s="30"/>
    </row>
    <row r="129" s="5" customFormat="1" ht="15">
      <c r="C129" s="30"/>
    </row>
    <row r="130" s="5" customFormat="1" ht="15">
      <c r="C130" s="30"/>
    </row>
    <row r="131" s="5" customFormat="1" ht="15">
      <c r="C131" s="30"/>
    </row>
    <row r="132" s="5" customFormat="1" ht="15">
      <c r="C132" s="30"/>
    </row>
    <row r="133" s="5" customFormat="1" ht="15">
      <c r="C133" s="30"/>
    </row>
    <row r="134" s="5" customFormat="1" ht="15">
      <c r="C134" s="30"/>
    </row>
    <row r="135" s="5" customFormat="1" ht="15">
      <c r="C135" s="30"/>
    </row>
    <row r="136" s="5" customFormat="1" ht="15">
      <c r="C136" s="30"/>
    </row>
    <row r="137" s="5" customFormat="1" ht="15">
      <c r="C137" s="30"/>
    </row>
    <row r="138" s="5" customFormat="1" ht="15">
      <c r="C138" s="30"/>
    </row>
    <row r="139" s="5" customFormat="1" ht="15">
      <c r="C139" s="30"/>
    </row>
    <row r="140" s="5" customFormat="1" ht="15">
      <c r="C140" s="30"/>
    </row>
    <row r="141" s="5" customFormat="1" ht="15">
      <c r="C141" s="30"/>
    </row>
    <row r="142" s="5" customFormat="1" ht="15">
      <c r="C142" s="30"/>
    </row>
    <row r="143" s="5" customFormat="1" ht="15">
      <c r="C143" s="30"/>
    </row>
    <row r="144" s="5" customFormat="1" ht="15">
      <c r="C144" s="30"/>
    </row>
    <row r="145" s="5" customFormat="1" ht="15">
      <c r="C145" s="30"/>
    </row>
    <row r="146" s="5" customFormat="1" ht="15">
      <c r="C146" s="30"/>
    </row>
    <row r="147" s="5" customFormat="1" ht="15">
      <c r="C147" s="30"/>
    </row>
    <row r="148" s="5" customFormat="1" ht="15">
      <c r="C148" s="30"/>
    </row>
    <row r="149" s="5" customFormat="1" ht="15">
      <c r="C149" s="30"/>
    </row>
    <row r="150" s="5" customFormat="1" ht="15">
      <c r="C150" s="30"/>
    </row>
    <row r="151" s="5" customFormat="1" ht="15">
      <c r="C151" s="30"/>
    </row>
    <row r="152" s="5" customFormat="1" ht="15">
      <c r="C152" s="30"/>
    </row>
    <row r="153" s="5" customFormat="1" ht="15">
      <c r="C153" s="30"/>
    </row>
    <row r="154" s="5" customFormat="1" ht="15">
      <c r="C154" s="30"/>
    </row>
    <row r="155" s="5" customFormat="1" ht="15">
      <c r="C155" s="30"/>
    </row>
    <row r="156" s="5" customFormat="1" ht="15">
      <c r="C156" s="30"/>
    </row>
    <row r="157" s="5" customFormat="1" ht="15">
      <c r="C157" s="30"/>
    </row>
    <row r="158" s="5" customFormat="1" ht="15">
      <c r="C158" s="30"/>
    </row>
    <row r="159" s="5" customFormat="1" ht="15">
      <c r="C159" s="30"/>
    </row>
    <row r="160" s="5" customFormat="1" ht="15">
      <c r="C160" s="30"/>
    </row>
    <row r="161" s="5" customFormat="1" ht="15">
      <c r="C161" s="30"/>
    </row>
    <row r="162" s="5" customFormat="1" ht="15">
      <c r="C162" s="30"/>
    </row>
    <row r="163" s="5" customFormat="1" ht="15">
      <c r="C163" s="30"/>
    </row>
    <row r="164" s="5" customFormat="1" ht="15">
      <c r="C164" s="30"/>
    </row>
    <row r="165" s="5" customFormat="1" ht="15">
      <c r="C165" s="30"/>
    </row>
    <row r="166" s="5" customFormat="1" ht="15">
      <c r="C166" s="30"/>
    </row>
    <row r="167" s="5" customFormat="1" ht="15">
      <c r="C167" s="30"/>
    </row>
    <row r="168" s="5" customFormat="1" ht="15">
      <c r="C168" s="30"/>
    </row>
    <row r="169" s="5" customFormat="1" ht="15">
      <c r="C169" s="30"/>
    </row>
    <row r="170" s="5" customFormat="1" ht="15">
      <c r="C170" s="30"/>
    </row>
    <row r="171" s="5" customFormat="1" ht="15">
      <c r="C171" s="30"/>
    </row>
    <row r="172" s="5" customFormat="1" ht="15">
      <c r="C172" s="30"/>
    </row>
    <row r="173" s="5" customFormat="1" ht="15">
      <c r="C173" s="30"/>
    </row>
    <row r="174" s="5" customFormat="1" ht="15">
      <c r="C174" s="30"/>
    </row>
    <row r="175" s="5" customFormat="1" ht="15">
      <c r="C175" s="30"/>
    </row>
    <row r="176" s="5" customFormat="1" ht="15">
      <c r="C176" s="30"/>
    </row>
    <row r="177" s="5" customFormat="1" ht="15">
      <c r="C177" s="30"/>
    </row>
    <row r="178" s="5" customFormat="1" ht="15">
      <c r="C178" s="30"/>
    </row>
    <row r="179" s="5" customFormat="1" ht="15">
      <c r="C179" s="30"/>
    </row>
    <row r="180" s="5" customFormat="1" ht="15">
      <c r="C180" s="30"/>
    </row>
    <row r="181" s="5" customFormat="1" ht="15">
      <c r="C181" s="30"/>
    </row>
    <row r="182" s="5" customFormat="1" ht="15">
      <c r="C182" s="30"/>
    </row>
    <row r="183" s="5" customFormat="1" ht="15">
      <c r="C183" s="30"/>
    </row>
    <row r="184" s="5" customFormat="1" ht="15">
      <c r="C184" s="30"/>
    </row>
    <row r="185" s="5" customFormat="1" ht="15">
      <c r="C185" s="30"/>
    </row>
    <row r="186" s="5" customFormat="1" ht="15">
      <c r="C186" s="30"/>
    </row>
    <row r="187" s="5" customFormat="1" ht="15">
      <c r="C187" s="30"/>
    </row>
    <row r="188" s="5" customFormat="1" ht="15">
      <c r="C188" s="30"/>
    </row>
    <row r="189" s="5" customFormat="1" ht="15">
      <c r="C189" s="30"/>
    </row>
    <row r="190" s="5" customFormat="1" ht="15">
      <c r="C190" s="30"/>
    </row>
    <row r="191" s="5" customFormat="1" ht="15">
      <c r="C191" s="30"/>
    </row>
    <row r="192" s="5" customFormat="1" ht="15">
      <c r="C192" s="30"/>
    </row>
    <row r="193" s="5" customFormat="1" ht="15">
      <c r="C193" s="30"/>
    </row>
    <row r="194" s="5" customFormat="1" ht="15">
      <c r="C194" s="30"/>
    </row>
    <row r="195" s="5" customFormat="1" ht="15">
      <c r="C195" s="30"/>
    </row>
    <row r="196" s="5" customFormat="1" ht="15">
      <c r="C196" s="30"/>
    </row>
    <row r="197" s="5" customFormat="1" ht="15">
      <c r="C197" s="30"/>
    </row>
    <row r="198" s="5" customFormat="1" ht="15">
      <c r="C198" s="30"/>
    </row>
    <row r="199" s="5" customFormat="1" ht="15">
      <c r="C199" s="30"/>
    </row>
    <row r="200" s="5" customFormat="1" ht="15">
      <c r="C200" s="30"/>
    </row>
    <row r="201" s="5" customFormat="1" ht="15">
      <c r="C201" s="30"/>
    </row>
    <row r="202" s="5" customFormat="1" ht="15">
      <c r="C202" s="30"/>
    </row>
    <row r="203" s="5" customFormat="1" ht="15">
      <c r="C203" s="30"/>
    </row>
    <row r="204" s="5" customFormat="1" ht="15">
      <c r="C204" s="30"/>
    </row>
    <row r="205" s="5" customFormat="1" ht="15">
      <c r="C205" s="30"/>
    </row>
    <row r="206" s="5" customFormat="1" ht="15">
      <c r="C206" s="30"/>
    </row>
    <row r="207" s="5" customFormat="1" ht="15">
      <c r="C207" s="30"/>
    </row>
    <row r="208" s="5" customFormat="1" ht="15">
      <c r="C208" s="30"/>
    </row>
    <row r="209" s="5" customFormat="1" ht="15">
      <c r="C209" s="30"/>
    </row>
    <row r="210" s="5" customFormat="1" ht="15">
      <c r="C210" s="30"/>
    </row>
    <row r="211" s="5" customFormat="1" ht="15">
      <c r="C211" s="30"/>
    </row>
    <row r="212" s="5" customFormat="1" ht="15">
      <c r="C212" s="30"/>
    </row>
    <row r="213" s="5" customFormat="1" ht="15">
      <c r="C213" s="30"/>
    </row>
    <row r="214" s="5" customFormat="1" ht="15">
      <c r="C214" s="30"/>
    </row>
    <row r="215" s="5" customFormat="1" ht="15">
      <c r="C215" s="30"/>
    </row>
    <row r="216" s="5" customFormat="1" ht="15">
      <c r="C216" s="30"/>
    </row>
    <row r="217" s="5" customFormat="1" ht="15">
      <c r="C217" s="30"/>
    </row>
    <row r="218" s="5" customFormat="1" ht="15">
      <c r="C218" s="30"/>
    </row>
    <row r="219" s="5" customFormat="1" ht="15">
      <c r="C219" s="30"/>
    </row>
    <row r="220" s="5" customFormat="1" ht="15">
      <c r="C220" s="30"/>
    </row>
  </sheetData>
  <sheetProtection/>
  <mergeCells count="3">
    <mergeCell ref="B5:B6"/>
    <mergeCell ref="F5:G5"/>
    <mergeCell ref="H5:I5"/>
  </mergeCells>
  <printOptions/>
  <pageMargins left="0.7874015748031497" right="0.5905511811023623" top="0.7874015748031497" bottom="0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2019-10-03T11:41:56Z</cp:lastPrinted>
  <dcterms:created xsi:type="dcterms:W3CDTF">2003-06-12T05:22:25Z</dcterms:created>
  <dcterms:modified xsi:type="dcterms:W3CDTF">2019-10-03T11:41:57Z</dcterms:modified>
  <cp:category/>
  <cp:version/>
  <cp:contentType/>
  <cp:contentStatus/>
</cp:coreProperties>
</file>