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<sst xmlns="http://schemas.openxmlformats.org/spreadsheetml/2006/main" count="52" uniqueCount="52">
  <si>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</si>
  <si>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</si>
  <si>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</si>
  <si>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</si>
  <si>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</si>
  <si>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</si>
  <si>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</si>
  <si>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</si>
  <si>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</si>
  <si>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</si>
  <si>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</si>
  <si>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</si>
  <si>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</si>
  <si>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</si>
  <si>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</si>
  <si>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</si>
  <si>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</si>
  <si>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</si>
  <si>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</si>
  <si>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</si>
  <si>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</si>
  <si>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</si>
  <si>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</si>
  <si>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</si>
  <si>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</si>
  <si>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</si>
  <si>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</si>
  <si>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</si>
  <si>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</si>
  <si>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</si>
  <si>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</si>
  <si>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</si>
  <si>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</si>
  <si>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</si>
  <si>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</si>
  <si>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</si>
  <si>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</si>
  <si>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</si>
  <si>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</si>
  <si>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</si>
  <si>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</si>
  <si>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</si>
  <si>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</si>
  <si>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</si>
  <si>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</si>
  <si>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</si>
  <si>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</si>
  <si>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</si>
  <si>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</si>
  <si>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</si>
  <si>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станом на 11 лютого 2019 року</t>
  </si>
  <si>
    <t>Рентна плата та плата за використання інших природних ресурсів 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</si>
</sst>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0" fontId="24" fillId="0" borderId="21" xfId="56" applyFont="1" applyFill="1" applyBorder="1" applyAlignment="1" applyProtection="1">
      <alignment vertical="center" wrapTex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6" fillId="0" borderId="21" xfId="56" applyFont="1" applyFill="1" applyBorder="1" applyAlignment="1" applyProtection="1">
      <alignment horizontal="left" vertical="center" wrapTex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3" fillId="20" borderId="22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0" fontId="24" fillId="0" borderId="23" xfId="56" applyFont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left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0" fontId="24" fillId="0" borderId="21" xfId="56" applyFont="1" applyBorder="1" applyAlignment="1">
      <alignment horizontal="left" vertical="center"/>
      <protection/>
    </xf>
    <xf numFmtId="0" fontId="23" fillId="20" borderId="25" xfId="56" applyFont="1" applyFill="1" applyBorder="1" applyAlignment="1">
      <alignment horizontal="center" vertical="center" wrapText="1"/>
      <protection/>
    </xf>
    <xf numFmtId="0" fontId="27" fillId="20" borderId="26" xfId="63" applyFont="1" applyFill="1" applyBorder="1" applyAlignment="1" applyProtection="1">
      <alignment horizontal="center" vertical="center" wrapTex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2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21" xfId="56" applyNumberFormat="1" applyFont="1" applyFill="1" applyBorder="1" applyAlignment="1">
      <alignment horizontal="right" vertical="center" wrapText="1" shrinkToFi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3" fillId="20" borderId="28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24" xfId="56" applyNumberFormat="1" applyFont="1" applyFill="1" applyBorder="1" applyAlignment="1">
      <alignment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21" xfId="56" applyNumberFormat="1" applyFont="1" applyFill="1" applyBorder="1" applyAlignment="1">
      <alignment vertical="center"/>
      <protection/>
    </xf>
    <xf numFmtId="188" fontId="23" fillId="20" borderId="26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22" xfId="63" applyFont="1" applyFill="1" applyBorder="1" applyAlignment="1" applyProtection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191" fontId="24" fillId="25" borderId="12" xfId="0" applyNumberFormat="1" applyFont="1" applyFill="1" applyBorder="1" applyAlignment="1">
      <alignment horizontal="center"/>
    </xf>
    <xf numFmtId="191" fontId="0" fillId="25" borderId="12" xfId="0" applyNumberFormat="1" applyFont="1" applyFill="1" applyBorder="1" applyAlignment="1">
      <alignment horizontal="center"/>
    </xf>
    <xf numFmtId="2" fontId="24" fillId="25" borderId="12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0" zoomScaleNormal="75" zoomScaleSheetLayoutView="7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1" sqref="C31:C32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5" t="s">
        <v>23</v>
      </c>
      <c r="B1" s="55"/>
      <c r="C1" s="55"/>
      <c r="D1" s="55"/>
      <c r="E1" s="55"/>
    </row>
    <row r="2" spans="1:5" ht="22.5">
      <c r="A2" s="55" t="s">
        <v>50</v>
      </c>
      <c r="B2" s="55"/>
      <c r="C2" s="55"/>
      <c r="D2" s="55"/>
      <c r="E2" s="55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42</v>
      </c>
      <c r="D4" s="15" t="s">
        <v>20</v>
      </c>
      <c r="E4" s="16" t="s">
        <v>4</v>
      </c>
    </row>
    <row r="5" spans="1:5" ht="23.25" customHeight="1" thickBot="1">
      <c r="A5" s="56" t="s">
        <v>6</v>
      </c>
      <c r="B5" s="57"/>
      <c r="C5" s="57"/>
      <c r="D5" s="57"/>
      <c r="E5" s="58"/>
    </row>
    <row r="6" spans="1:5" ht="29.25" customHeight="1" thickBot="1">
      <c r="A6" s="17">
        <v>10000000</v>
      </c>
      <c r="B6" s="18" t="s">
        <v>2</v>
      </c>
      <c r="C6" s="41">
        <f>C7+C8+C9</f>
        <v>6435</v>
      </c>
      <c r="D6" s="41">
        <f>D7+D8+D9</f>
        <v>6361.599999999999</v>
      </c>
      <c r="E6" s="42">
        <f aca="true" t="shared" si="0" ref="E6:E12">D6/C6*100</f>
        <v>98.85936285936285</v>
      </c>
    </row>
    <row r="7" spans="1:5" ht="30.75" customHeight="1">
      <c r="A7" s="20">
        <v>11010000</v>
      </c>
      <c r="B7" s="19" t="s">
        <v>10</v>
      </c>
      <c r="C7" s="43">
        <v>6430</v>
      </c>
      <c r="D7" s="43">
        <v>6338.2</v>
      </c>
      <c r="E7" s="43">
        <f t="shared" si="0"/>
        <v>98.57231726283048</v>
      </c>
    </row>
    <row r="8" spans="1:5" ht="39" customHeight="1">
      <c r="A8" s="22" t="s">
        <v>22</v>
      </c>
      <c r="B8" s="54" t="s">
        <v>21</v>
      </c>
      <c r="C8" s="45">
        <v>5</v>
      </c>
      <c r="D8" s="45">
        <v>0</v>
      </c>
      <c r="E8" s="43">
        <f t="shared" si="0"/>
        <v>0</v>
      </c>
    </row>
    <row r="9" spans="1:5" ht="39" customHeight="1" thickBot="1">
      <c r="A9" s="22">
        <v>13000000</v>
      </c>
      <c r="B9" s="54" t="s">
        <v>51</v>
      </c>
      <c r="C9" s="45">
        <v>0</v>
      </c>
      <c r="D9" s="45">
        <v>23.4</v>
      </c>
      <c r="E9" s="43"/>
    </row>
    <row r="10" spans="1:5" ht="27" customHeight="1" thickBot="1">
      <c r="A10" s="17">
        <v>20000000</v>
      </c>
      <c r="B10" s="18" t="s">
        <v>3</v>
      </c>
      <c r="C10" s="41">
        <f>C11+C13+C12</f>
        <v>105</v>
      </c>
      <c r="D10" s="41">
        <f>D11+D13+D12</f>
        <v>135.7</v>
      </c>
      <c r="E10" s="42">
        <f t="shared" si="0"/>
        <v>129.2380952380952</v>
      </c>
    </row>
    <row r="11" spans="1:5" ht="41.25" customHeight="1">
      <c r="A11" s="20" t="s">
        <v>24</v>
      </c>
      <c r="B11" s="21" t="s">
        <v>25</v>
      </c>
      <c r="C11" s="43">
        <v>5</v>
      </c>
      <c r="D11" s="43">
        <v>0.4</v>
      </c>
      <c r="E11" s="45">
        <f t="shared" si="0"/>
        <v>8</v>
      </c>
    </row>
    <row r="12" spans="1:5" ht="28.5" customHeight="1">
      <c r="A12" s="22" t="s">
        <v>29</v>
      </c>
      <c r="B12" s="23" t="s">
        <v>30</v>
      </c>
      <c r="C12" s="45">
        <v>90</v>
      </c>
      <c r="D12" s="45">
        <v>110.1</v>
      </c>
      <c r="E12" s="45">
        <f t="shared" si="0"/>
        <v>122.33333333333331</v>
      </c>
    </row>
    <row r="13" spans="1:5" ht="28.5" customHeight="1" thickBot="1">
      <c r="A13" s="24" t="s">
        <v>27</v>
      </c>
      <c r="B13" s="25" t="s">
        <v>28</v>
      </c>
      <c r="C13" s="44">
        <v>10</v>
      </c>
      <c r="D13" s="44">
        <v>25.2</v>
      </c>
      <c r="E13" s="53" t="s">
        <v>49</v>
      </c>
    </row>
    <row r="14" spans="1:5" ht="28.5" customHeight="1" hidden="1" thickBot="1">
      <c r="A14" s="17" t="s">
        <v>38</v>
      </c>
      <c r="B14" s="18" t="s">
        <v>39</v>
      </c>
      <c r="C14" s="41">
        <f>C15</f>
        <v>0</v>
      </c>
      <c r="D14" s="41">
        <f>D15</f>
        <v>0</v>
      </c>
      <c r="E14" s="42"/>
    </row>
    <row r="15" spans="1:5" ht="60.75" hidden="1" thickBot="1">
      <c r="A15" s="20" t="s">
        <v>40</v>
      </c>
      <c r="B15" s="21" t="s">
        <v>41</v>
      </c>
      <c r="C15" s="43"/>
      <c r="D15" s="46"/>
      <c r="E15" s="43"/>
    </row>
    <row r="16" spans="1:5" ht="19.5" thickBot="1">
      <c r="A16" s="26"/>
      <c r="B16" s="27" t="s">
        <v>8</v>
      </c>
      <c r="C16" s="47">
        <f>C6+C10+C14</f>
        <v>6540</v>
      </c>
      <c r="D16" s="47">
        <f>D6+D10+D14</f>
        <v>6497.299999999999</v>
      </c>
      <c r="E16" s="48">
        <f aca="true" t="shared" si="1" ref="E16:E22">D16/C16*100</f>
        <v>99.34709480122324</v>
      </c>
    </row>
    <row r="17" spans="1:5" ht="22.5" customHeight="1" thickBot="1">
      <c r="A17" s="17" t="s">
        <v>5</v>
      </c>
      <c r="B17" s="18" t="s">
        <v>7</v>
      </c>
      <c r="C17" s="41">
        <f>C18+C21+C19+C20</f>
        <v>60282.200000000004</v>
      </c>
      <c r="D17" s="41">
        <f>D18+D21+D19+D20</f>
        <v>39291.8</v>
      </c>
      <c r="E17" s="41">
        <f t="shared" si="1"/>
        <v>65.17977114305715</v>
      </c>
    </row>
    <row r="18" spans="1:5" ht="24.75" customHeight="1">
      <c r="A18" s="28">
        <v>41020000</v>
      </c>
      <c r="B18" s="29" t="s">
        <v>43</v>
      </c>
      <c r="C18" s="49">
        <v>1635</v>
      </c>
      <c r="D18" s="49">
        <v>1090</v>
      </c>
      <c r="E18" s="49">
        <f t="shared" si="1"/>
        <v>66.66666666666666</v>
      </c>
    </row>
    <row r="19" spans="1:5" ht="24.75" customHeight="1">
      <c r="A19" s="30">
        <v>41030000</v>
      </c>
      <c r="B19" s="31" t="s">
        <v>44</v>
      </c>
      <c r="C19" s="50">
        <v>13529.5</v>
      </c>
      <c r="D19" s="50">
        <v>9743.4</v>
      </c>
      <c r="E19" s="50">
        <f t="shared" si="1"/>
        <v>72.015965113271</v>
      </c>
    </row>
    <row r="20" spans="1:5" ht="24.75" customHeight="1">
      <c r="A20" s="30">
        <v>41040000</v>
      </c>
      <c r="B20" s="32" t="s">
        <v>45</v>
      </c>
      <c r="C20" s="51">
        <v>1335.9</v>
      </c>
      <c r="D20" s="51">
        <v>823.5</v>
      </c>
      <c r="E20" s="50">
        <f t="shared" si="1"/>
        <v>61.643835616438345</v>
      </c>
    </row>
    <row r="21" spans="1:5" ht="25.5" customHeight="1" thickBot="1">
      <c r="A21" s="30">
        <v>41050000</v>
      </c>
      <c r="B21" s="31" t="s">
        <v>46</v>
      </c>
      <c r="C21" s="50">
        <v>43781.8</v>
      </c>
      <c r="D21" s="50">
        <v>27634.9</v>
      </c>
      <c r="E21" s="50">
        <f t="shared" si="1"/>
        <v>63.11960677724534</v>
      </c>
    </row>
    <row r="22" spans="1:5" ht="29.25" customHeight="1" thickBot="1">
      <c r="A22" s="33"/>
      <c r="B22" s="34" t="s">
        <v>9</v>
      </c>
      <c r="C22" s="52">
        <f>C17+C16</f>
        <v>66822.20000000001</v>
      </c>
      <c r="D22" s="52">
        <f>D17+D16</f>
        <v>45789.100000000006</v>
      </c>
      <c r="E22" s="48">
        <f t="shared" si="1"/>
        <v>68.52378401190023</v>
      </c>
    </row>
    <row r="23" spans="1:5" ht="41.25" customHeight="1" thickBot="1">
      <c r="A23" s="13"/>
      <c r="B23" s="35" t="s">
        <v>26</v>
      </c>
      <c r="C23" s="36"/>
      <c r="D23" s="36">
        <v>0</v>
      </c>
      <c r="E23" s="37">
        <f aca="true" t="shared" si="2" ref="E23:E33">IF(C23=0,"",IF(D23/C23*100&gt;=200,"В/100",D23/C23*100))</f>
      </c>
    </row>
    <row r="24" spans="1:5" ht="21.75" customHeight="1" thickBot="1">
      <c r="A24" s="59" t="s">
        <v>11</v>
      </c>
      <c r="B24" s="60"/>
      <c r="C24" s="60"/>
      <c r="D24" s="60"/>
      <c r="E24" s="61"/>
    </row>
    <row r="25" spans="1:5" ht="22.5" customHeight="1">
      <c r="A25" s="7" t="s">
        <v>31</v>
      </c>
      <c r="B25" s="8" t="s">
        <v>12</v>
      </c>
      <c r="C25" s="62">
        <v>762.04</v>
      </c>
      <c r="D25" s="63">
        <v>245.85439</v>
      </c>
      <c r="E25" s="9">
        <f t="shared" si="2"/>
        <v>32.262662064983466</v>
      </c>
    </row>
    <row r="26" spans="1:5" ht="30" customHeight="1">
      <c r="A26" s="7" t="s">
        <v>32</v>
      </c>
      <c r="B26" s="8" t="s">
        <v>13</v>
      </c>
      <c r="C26" s="62">
        <v>17769.577</v>
      </c>
      <c r="D26" s="63">
        <v>7042.63604</v>
      </c>
      <c r="E26" s="9">
        <f t="shared" si="2"/>
        <v>39.63311023104264</v>
      </c>
    </row>
    <row r="27" spans="1:5" ht="19.5" customHeight="1">
      <c r="A27" s="7" t="s">
        <v>33</v>
      </c>
      <c r="B27" s="8" t="s">
        <v>14</v>
      </c>
      <c r="C27" s="62">
        <v>13118.005</v>
      </c>
      <c r="D27" s="63">
        <v>3710.12142</v>
      </c>
      <c r="E27" s="9">
        <f t="shared" si="2"/>
        <v>28.28266508512537</v>
      </c>
    </row>
    <row r="28" spans="1:5" ht="25.5" customHeight="1">
      <c r="A28" s="7" t="s">
        <v>34</v>
      </c>
      <c r="B28" s="8" t="s">
        <v>19</v>
      </c>
      <c r="C28" s="62">
        <v>40443.81662</v>
      </c>
      <c r="D28" s="63">
        <v>24867.11648</v>
      </c>
      <c r="E28" s="9">
        <f t="shared" si="2"/>
        <v>61.48558310815524</v>
      </c>
    </row>
    <row r="29" spans="1:5" ht="25.5" customHeight="1">
      <c r="A29" s="7" t="s">
        <v>35</v>
      </c>
      <c r="B29" s="8" t="s">
        <v>15</v>
      </c>
      <c r="C29" s="62">
        <v>940.8</v>
      </c>
      <c r="D29" s="63">
        <v>364.7352</v>
      </c>
      <c r="E29" s="9">
        <f>IF(C29=0,"",IF(D29/C29*100&gt;=200,"В/100",D29/C29*100))</f>
        <v>38.76862244897959</v>
      </c>
    </row>
    <row r="30" spans="1:5" ht="25.5" customHeight="1">
      <c r="A30" s="7" t="s">
        <v>36</v>
      </c>
      <c r="B30" s="8" t="s">
        <v>16</v>
      </c>
      <c r="C30" s="62">
        <v>309.34</v>
      </c>
      <c r="D30" s="63">
        <v>87.49415</v>
      </c>
      <c r="E30" s="9">
        <f>IF(C30=0,"",IF(D30/C30*100&gt;=200,"В/100",D30/C30*100))</f>
        <v>28.28413719531907</v>
      </c>
    </row>
    <row r="31" spans="1:5" ht="30" customHeight="1">
      <c r="A31" s="7" t="s">
        <v>37</v>
      </c>
      <c r="B31" s="8" t="s">
        <v>48</v>
      </c>
      <c r="C31" s="64">
        <v>75</v>
      </c>
      <c r="D31" s="63"/>
      <c r="E31" s="9">
        <f t="shared" si="2"/>
        <v>0</v>
      </c>
    </row>
    <row r="32" spans="1:5" ht="29.25" customHeight="1" thickBot="1">
      <c r="A32" s="4" t="s">
        <v>47</v>
      </c>
      <c r="B32" s="10" t="s">
        <v>17</v>
      </c>
      <c r="C32" s="64">
        <v>1182.62</v>
      </c>
      <c r="D32" s="63">
        <v>584.984</v>
      </c>
      <c r="E32" s="11">
        <f t="shared" si="2"/>
        <v>49.465085995501525</v>
      </c>
    </row>
    <row r="33" spans="1:5" s="40" customFormat="1" ht="23.25" customHeight="1" thickBot="1">
      <c r="A33" s="38"/>
      <c r="B33" s="39" t="s">
        <v>18</v>
      </c>
      <c r="C33" s="12">
        <f>SUM(C25:C32)</f>
        <v>74601.19862</v>
      </c>
      <c r="D33" s="12">
        <f>SUM(D25:D32)</f>
        <v>36902.941679999996</v>
      </c>
      <c r="E33" s="37">
        <f t="shared" si="2"/>
        <v>49.4669554412583</v>
      </c>
    </row>
  </sheetData>
  <sheetProtection/>
  <mergeCells count="4">
    <mergeCell ref="A1:E1"/>
    <mergeCell ref="A2:E2"/>
    <mergeCell ref="A5:E5"/>
    <mergeCell ref="A24:E2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2019-01-03T08:39:18Z</cp:lastPrinted>
  <dcterms:created xsi:type="dcterms:W3CDTF">2015-04-06T06:03:14Z</dcterms:created>
  <dcterms:modified xsi:type="dcterms:W3CDTF">2019-02-25T11:31:04Z</dcterms:modified>
  <cp:category/>
  <cp:version/>
  <cp:contentType/>
  <cp:contentStatus/>
</cp:coreProperties>
</file>