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<sst xmlns="http://schemas.openxmlformats.org/spreadsheetml/2006/main" count="44" uniqueCount="39">
  <si>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</si>
  <si>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</si>
  <si>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</si>
  <si>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</si>
  <si>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</si>
  <si>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</si>
  <si>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</si>
  <si>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</si>
  <si>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</si>
  <si>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</si>
  <si>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</si>
  <si>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</si>
  <si>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</si>
  <si>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</si>
  <si>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</si>
  <si>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</si>
  <si>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</si>
  <si>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</si>
  <si>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</si>
  <si>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</si>
  <si>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</si>
  <si>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</si>
  <si>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</si>
  <si>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</si>
  <si>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</si>
  <si>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</si>
  <si>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</si>
  <si>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</si>
  <si>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</si>
  <si>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</si>
  <si>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</si>
  <si>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</si>
  <si>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</si>
  <si>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</si>
  <si>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</si>
  <si>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</si>
  <si>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</si>
  <si>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</si>
  <si>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01.08.2019 р.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</si>
</sst>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20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20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93" fontId="0" fillId="0" borderId="11" xfId="0" applyNumberForma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D1">
      <selection activeCell="F10" sqref="F10"/>
    </sheetView>
  </sheetViews>
  <sheetFormatPr defaultColWidth="9.25390625" defaultRowHeight="12.75"/>
  <cols>
    <col min="1" max="1" width="12.25390625" style="3" customWidth="1"/>
    <col min="2" max="10" width="8.875" style="3" customWidth="1"/>
    <col min="11" max="11" width="11.375" style="3" customWidth="1"/>
    <col min="12" max="12" width="10.25390625" style="3" customWidth="1"/>
    <col min="13" max="13" width="6.375" style="3" customWidth="1"/>
    <col min="14" max="14" width="11.125" style="3" customWidth="1"/>
    <col min="15" max="15" width="5.00390625" style="3" customWidth="1"/>
    <col min="16" max="16" width="10.25390625" style="3" customWidth="1"/>
    <col min="17" max="17" width="4.875" style="3" customWidth="1"/>
    <col min="18" max="18" width="9.125" style="3" customWidth="1"/>
    <col min="19" max="19" width="5.375" style="3" customWidth="1"/>
    <col min="20" max="20" width="8.375" style="3" customWidth="1"/>
    <col min="21" max="21" width="5.125" style="3" customWidth="1"/>
    <col min="22" max="22" width="7.625" style="3" customWidth="1"/>
    <col min="23" max="23" width="5.25390625" style="3" customWidth="1"/>
    <col min="24" max="24" width="8.00390625" style="3" hidden="1" customWidth="1"/>
    <col min="25" max="25" width="9.25390625" style="3" hidden="1" customWidth="1"/>
    <col min="26" max="16384" width="9.25390625" style="3" customWidth="1"/>
  </cols>
  <sheetData>
    <row r="1" spans="1:22" ht="18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5">
      <c r="B3" s="30" t="s">
        <v>28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5"/>
    </row>
    <row r="4" spans="8:25" ht="15">
      <c r="H4" s="4"/>
      <c r="I4" s="30" t="s">
        <v>38</v>
      </c>
      <c r="J4" s="30"/>
      <c r="K4" s="30"/>
      <c r="L4" s="30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2" t="s">
        <v>6</v>
      </c>
      <c r="B6" s="29" t="s">
        <v>7</v>
      </c>
      <c r="C6" s="29"/>
      <c r="D6" s="29"/>
      <c r="E6" s="29"/>
      <c r="F6" s="29"/>
      <c r="G6" s="29"/>
      <c r="H6" s="29"/>
      <c r="I6" s="29"/>
      <c r="J6" s="29"/>
      <c r="K6" s="29" t="s">
        <v>24</v>
      </c>
      <c r="L6" s="33" t="s">
        <v>17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29" t="s">
        <v>19</v>
      </c>
      <c r="Y6" s="29" t="s">
        <v>5</v>
      </c>
    </row>
    <row r="7" spans="1:25" ht="174.75" customHeight="1">
      <c r="A7" s="32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9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9"/>
      <c r="Y7" s="29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28">
        <v>11527.21353</v>
      </c>
      <c r="B9" s="18">
        <v>7828.16286</v>
      </c>
      <c r="C9" s="18">
        <v>9889.22601</v>
      </c>
      <c r="D9" s="18">
        <v>11623.02</v>
      </c>
      <c r="E9" s="18">
        <f>A9-3.73652</f>
        <v>11523.47701</v>
      </c>
      <c r="F9" s="18">
        <v>11460.90469</v>
      </c>
      <c r="G9" s="18"/>
      <c r="H9" s="18"/>
      <c r="I9" s="18"/>
      <c r="J9" s="19"/>
      <c r="K9" s="16">
        <f>+L9+N9+P9+R9+T9+V9</f>
        <v>2157.25355</v>
      </c>
      <c r="L9" s="21">
        <f>108.8+24.116+23.18+3+4.173+0.919+25.7+29.54+55.29+27.09+10.2+5+45</f>
        <v>362.008</v>
      </c>
      <c r="M9" s="16">
        <f>IF($K9=0,0,+L9/$K9*100)</f>
        <v>16.780966706486588</v>
      </c>
      <c r="N9" s="21">
        <f>30+22+1.3+3+6+8.608+4.53702</f>
        <v>75.44502</v>
      </c>
      <c r="O9" s="16">
        <f>IF($K9=0,0,+N9/$K9*100)</f>
        <v>3.4972717972813165</v>
      </c>
      <c r="P9" s="21"/>
      <c r="Q9" s="16">
        <f>IF($K9=0,0,+P9/$K9*100)</f>
        <v>0</v>
      </c>
      <c r="R9" s="21">
        <v>10</v>
      </c>
      <c r="S9" s="16">
        <f>IF($K9=0,0,+R9/$K9*100)</f>
        <v>0.4635523719499731</v>
      </c>
      <c r="T9" s="21">
        <v>344.789</v>
      </c>
      <c r="U9" s="16">
        <f>IF($K9=0,0,+T9/$K9*100)</f>
        <v>15.98277587722593</v>
      </c>
      <c r="V9" s="21">
        <f>10.508+45.537+9.448+0.705+1.3+35+6.66+1.804+1.685+37.202+8.771+131.653+5.8+29.21+35+11.7+20.34+3.93+5.25+10.09+15+270.04+592.312+24.70761+12+5+5+11.50904+17.3+0.54988</f>
        <v>1365.01153</v>
      </c>
      <c r="W9" s="16">
        <f>IF($K9=0,0,+V9/$K9*100)</f>
        <v>63.2754332470562</v>
      </c>
      <c r="X9" s="20">
        <f>+K9/B9</f>
        <v>0.27557596700281217</v>
      </c>
      <c r="Y9" s="16">
        <f>+B9-K9</f>
        <v>5670.909310000001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31"/>
      <c r="N14" s="31"/>
      <c r="P14" s="31"/>
      <c r="Q14" s="31"/>
    </row>
    <row r="15" spans="8:17" ht="12.75">
      <c r="H15" s="10"/>
      <c r="I15" s="10"/>
      <c r="J15" s="10"/>
      <c r="K15" s="11"/>
      <c r="L15" s="11"/>
      <c r="M15" s="31"/>
      <c r="N15" s="31"/>
      <c r="P15" s="34"/>
      <c r="Q15" s="34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B3:X3"/>
    <mergeCell ref="I4:L4"/>
    <mergeCell ref="M15:N15"/>
    <mergeCell ref="P15:Q15"/>
    <mergeCell ref="M14:N14"/>
    <mergeCell ref="P14:Q14"/>
    <mergeCell ref="A6:A7"/>
    <mergeCell ref="B6:J6"/>
    <mergeCell ref="X6:X7"/>
    <mergeCell ref="Y6:Y7"/>
    <mergeCell ref="K6:K7"/>
    <mergeCell ref="L6:W6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2019-10-09T12:56:36Z</dcterms:modified>
  <cp:category/>
  <cp:version/>
  <cp:contentType/>
  <cp:contentStatus/>
</cp:coreProperties>
</file>