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850" activeTab="0"/>
  </bookViews>
  <sheets>
    <sheet name="ЗФ" sheetId="1" r:id="rId1"/>
  </sheets>
  <definedNames>
    <definedName name="_xlnm.Print_Titles" localSheetId="0">'ЗФ'!$9:$9</definedName>
    <definedName name="_xlnm.Print_Area" localSheetId="0">'ЗФ'!$A$1:$D$62</definedName>
  </definedNames>
  <calcPr fullCalcOnLoad="1" refMode="R1C1"/>
</workbook>
</file>

<file path=xl/sharedStrings.xml><?xml version="1.0" encoding="utf-8"?>
<sst xmlns="http://schemas.openxmlformats.org/spreadsheetml/2006/main" count="72" uniqueCount="55">
  <si>
    <t>Державне управління</t>
  </si>
  <si>
    <t>Освіта</t>
  </si>
  <si>
    <t xml:space="preserve">Охорона здоров"я </t>
  </si>
  <si>
    <t>Загальний фонд</t>
  </si>
  <si>
    <t>Напрям використання</t>
  </si>
  <si>
    <t>Всього по ЗАГАЛЬНОМУ ФОНДУ</t>
  </si>
  <si>
    <t>Всього по СПЕЦІАЛЬНОМУ ФОНДУ</t>
  </si>
  <si>
    <t>Спеціальний фонд</t>
  </si>
  <si>
    <t xml:space="preserve">Всього </t>
  </si>
  <si>
    <t>ЦРЛ</t>
  </si>
  <si>
    <t>ЧРЦПМСД</t>
  </si>
  <si>
    <t>Культура</t>
  </si>
  <si>
    <t>Соціальний захист та соціальне забезпечення</t>
  </si>
  <si>
    <t>На виплату зарплати працівникам ЦРЛ у зв`язку з незабезпеченістю</t>
  </si>
  <si>
    <t>На виплату зарплати працівникам тер.центру у зв`язку з незабезпеченістю</t>
  </si>
  <si>
    <t>На виплату зарплати працівникам культури у зв`язку з незабезпеченістю</t>
  </si>
  <si>
    <t>Оплата водопостачання</t>
  </si>
  <si>
    <t>2111+2120</t>
  </si>
  <si>
    <t>Всього ЗФ:</t>
  </si>
  <si>
    <t>Всього СФ:</t>
  </si>
  <si>
    <t>РАЗОМ:</t>
  </si>
  <si>
    <t>Райрада</t>
  </si>
  <si>
    <t>Охорона здоров`я</t>
  </si>
  <si>
    <t>ЦПМСД</t>
  </si>
  <si>
    <t>Соц.захист</t>
  </si>
  <si>
    <t>КПКВКМБ</t>
  </si>
  <si>
    <t>КЕКВ</t>
  </si>
  <si>
    <t>Сума, грн.</t>
  </si>
  <si>
    <t>інші</t>
  </si>
  <si>
    <t>передача до СФ</t>
  </si>
  <si>
    <t>Всього:</t>
  </si>
  <si>
    <t>0150</t>
  </si>
  <si>
    <t>На заробітну плату у звязку із збільшенням посадових окладів</t>
  </si>
  <si>
    <t>На виплату заробітної плати по закладам освіти у зв`язку з незабезпеченістю</t>
  </si>
  <si>
    <t>Проведення виробничого лабораторного контролю якості готових страв</t>
  </si>
  <si>
    <t>На виплату зарплати працівникам ЦСССДМ  у зв`язку з незабезпеченістю</t>
  </si>
  <si>
    <t>ФСТ "Колос"на зарплату у зв`язку із незабезпеченістю</t>
  </si>
  <si>
    <t xml:space="preserve">Експертиза по реконструкції (технічне переоснащення) системи газопостачання котельні КЛПЗ "Чернігівська ЦРЛ" з встановленням єдиного вузла обліку газу замість існуючих вузлів обліку та його переміщення </t>
  </si>
  <si>
    <t>Оплата теплопостачання</t>
  </si>
  <si>
    <t>Оплата електроенергії</t>
  </si>
  <si>
    <t>Оплата енергоносіїв</t>
  </si>
  <si>
    <t xml:space="preserve">Відшкодування пільгових пенсій, допомога ветеранам </t>
  </si>
  <si>
    <t>0180</t>
  </si>
  <si>
    <t>9150</t>
  </si>
  <si>
    <t>Придбання хіруогічного інструментарію</t>
  </si>
  <si>
    <t xml:space="preserve"> На Програму висвітлення діяльності Чернігівської районної державної адміністрації та Чернігівської районної ради в районній газеті «Наш край» на 2016-2020 роки </t>
  </si>
  <si>
    <t>Ремонт шкільних автобусів</t>
  </si>
  <si>
    <t>Інша субвенція Халявинській с/р на капремонт будинку Смирнової Т.Ю.-члена сім`ї загиблого ветерана війни</t>
  </si>
  <si>
    <t>Інща дотація Пісківській с/р на утримання сільради, будинку культури</t>
  </si>
  <si>
    <t>Оплата природного газу</t>
  </si>
  <si>
    <t xml:space="preserve">Придбання хіруогічного інструментарію
</t>
  </si>
  <si>
    <t>На придбання спортивного обладнання</t>
  </si>
  <si>
    <t>Пальне для шкіл району</t>
  </si>
  <si>
    <t>Продукти харчування</t>
  </si>
  <si>
    <t xml:space="preserve">Направлено перевиконання районного бюджету станом на 01.01.2019 року </t>
  </si>
</sst>
</file>

<file path=xl/styles.xml><?xml version="1.0" encoding="utf-8"?>
<styleSheet xmlns="http://schemas.openxmlformats.org/spreadsheetml/2006/main">
  <numFmts count="3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\ &quot;грн.&quot;_-;\-* #,##0.0\ &quot;грн.&quot;_-;_-* &quot;-&quot;??\ &quot;грн.&quot;_-;_-@_-"/>
    <numFmt numFmtId="181" formatCode="_-* #,##0\ &quot;грн.&quot;_-;\-* #,##0\ &quot;грн.&quot;_-;_-* &quot;-&quot;??\ &quot;грн.&quot;_-;_-@_-"/>
    <numFmt numFmtId="182" formatCode="0.0"/>
    <numFmt numFmtId="183" formatCode="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00"/>
    <numFmt numFmtId="189" formatCode="0.00000"/>
    <numFmt numFmtId="190" formatCode="0.0000"/>
    <numFmt numFmtId="191" formatCode="#,##0_ ;[Red]\-#,##0\ "/>
    <numFmt numFmtId="192" formatCode="0.00_ ;[Red]\-0.00\ "/>
    <numFmt numFmtId="193" formatCode="[$-422]d\ mmmm\ yyyy&quot; р.&quot;"/>
    <numFmt numFmtId="194" formatCode="#,##0.0"/>
  </numFmts>
  <fonts count="40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color indexed="61"/>
      <name val="Times New Roman"/>
      <family val="1"/>
    </font>
    <font>
      <sz val="12"/>
      <color indexed="61"/>
      <name val="Times New Roman"/>
      <family val="1"/>
    </font>
    <font>
      <sz val="14"/>
      <name val="Times New Roman"/>
      <family val="1"/>
    </font>
    <font>
      <b/>
      <sz val="14"/>
      <color indexed="61"/>
      <name val="Times New Roman"/>
      <family val="1"/>
    </font>
    <font>
      <sz val="14"/>
      <color indexed="10"/>
      <name val="Times New Roman"/>
      <family val="1"/>
    </font>
    <font>
      <b/>
      <sz val="2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10"/>
      <name val="Times New Roman"/>
      <family val="1"/>
    </font>
    <font>
      <sz val="16"/>
      <name val="Times New Roman"/>
      <family val="1"/>
    </font>
    <font>
      <sz val="16"/>
      <color indexed="10"/>
      <name val="Times New Roman"/>
      <family val="1"/>
    </font>
    <font>
      <b/>
      <sz val="18"/>
      <name val="Times New Roman"/>
      <family val="1"/>
    </font>
    <font>
      <b/>
      <sz val="18"/>
      <color indexed="10"/>
      <name val="Times New Roman"/>
      <family val="1"/>
    </font>
    <font>
      <b/>
      <sz val="18"/>
      <color indexed="61"/>
      <name val="Times New Roman"/>
      <family val="1"/>
    </font>
    <font>
      <sz val="18"/>
      <name val="Times New Roman"/>
      <family val="1"/>
    </font>
    <font>
      <b/>
      <u val="single"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Helv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2" fillId="21" borderId="7" applyNumberFormat="0" applyAlignment="0" applyProtection="0"/>
    <xf numFmtId="0" fontId="2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9" fillId="0" borderId="0">
      <alignment/>
      <protection/>
    </xf>
    <xf numFmtId="0" fontId="1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horizontal="center" vertical="top"/>
    </xf>
    <xf numFmtId="0" fontId="7" fillId="22" borderId="0" xfId="0" applyFont="1" applyFill="1" applyAlignment="1">
      <alignment vertical="top"/>
    </xf>
    <xf numFmtId="49" fontId="3" fillId="7" borderId="10" xfId="0" applyNumberFormat="1" applyFont="1" applyFill="1" applyBorder="1" applyAlignment="1">
      <alignment vertical="top" wrapText="1"/>
    </xf>
    <xf numFmtId="0" fontId="9" fillId="0" borderId="0" xfId="0" applyFont="1" applyFill="1" applyAlignment="1">
      <alignment vertical="top"/>
    </xf>
    <xf numFmtId="0" fontId="13" fillId="0" borderId="0" xfId="0" applyFont="1" applyFill="1" applyAlignment="1">
      <alignment vertical="top"/>
    </xf>
    <xf numFmtId="0" fontId="9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8" fillId="24" borderId="0" xfId="0" applyFont="1" applyFill="1" applyBorder="1" applyAlignment="1">
      <alignment vertical="top"/>
    </xf>
    <xf numFmtId="0" fontId="6" fillId="0" borderId="0" xfId="0" applyFont="1" applyAlignment="1">
      <alignment vertical="top"/>
    </xf>
    <xf numFmtId="0" fontId="4" fillId="0" borderId="0" xfId="0" applyFont="1" applyFill="1" applyAlignment="1">
      <alignment horizontal="left" vertical="top"/>
    </xf>
    <xf numFmtId="0" fontId="3" fillId="7" borderId="10" xfId="0" applyFont="1" applyFill="1" applyBorder="1" applyAlignment="1">
      <alignment horizontal="left" vertical="top"/>
    </xf>
    <xf numFmtId="0" fontId="3" fillId="7" borderId="10" xfId="0" applyFont="1" applyFill="1" applyBorder="1" applyAlignment="1">
      <alignment vertical="top" wrapText="1"/>
    </xf>
    <xf numFmtId="0" fontId="14" fillId="0" borderId="0" xfId="0" applyFont="1" applyAlignment="1">
      <alignment horizontal="center" vertical="top"/>
    </xf>
    <xf numFmtId="0" fontId="18" fillId="0" borderId="0" xfId="0" applyFont="1" applyAlignment="1">
      <alignment vertical="top"/>
    </xf>
    <xf numFmtId="0" fontId="19" fillId="0" borderId="0" xfId="0" applyFont="1" applyFill="1" applyAlignment="1">
      <alignment vertical="top"/>
    </xf>
    <xf numFmtId="0" fontId="14" fillId="0" borderId="0" xfId="0" applyFont="1" applyFill="1" applyAlignment="1">
      <alignment vertical="top"/>
    </xf>
    <xf numFmtId="0" fontId="14" fillId="25" borderId="0" xfId="0" applyFont="1" applyFill="1" applyAlignment="1">
      <alignment vertical="top"/>
    </xf>
    <xf numFmtId="0" fontId="3" fillId="25" borderId="0" xfId="0" applyFont="1" applyFill="1" applyAlignment="1">
      <alignment vertical="top"/>
    </xf>
    <xf numFmtId="0" fontId="3" fillId="22" borderId="0" xfId="0" applyFont="1" applyFill="1" applyAlignment="1">
      <alignment vertical="top"/>
    </xf>
    <xf numFmtId="0" fontId="15" fillId="0" borderId="0" xfId="0" applyFont="1" applyFill="1" applyAlignment="1">
      <alignment vertical="top"/>
    </xf>
    <xf numFmtId="0" fontId="15" fillId="25" borderId="0" xfId="0" applyFont="1" applyFill="1" applyAlignment="1">
      <alignment vertical="top"/>
    </xf>
    <xf numFmtId="0" fontId="16" fillId="7" borderId="10" xfId="0" applyFont="1" applyFill="1" applyBorder="1" applyAlignment="1">
      <alignment horizontal="left" vertical="top" wrapText="1"/>
    </xf>
    <xf numFmtId="0" fontId="16" fillId="4" borderId="0" xfId="0" applyFont="1" applyFill="1" applyAlignment="1">
      <alignment vertical="top"/>
    </xf>
    <xf numFmtId="0" fontId="16" fillId="7" borderId="10" xfId="0" applyFont="1" applyFill="1" applyBorder="1" applyAlignment="1">
      <alignment horizontal="left" vertical="top"/>
    </xf>
    <xf numFmtId="0" fontId="17" fillId="4" borderId="0" xfId="0" applyFont="1" applyFill="1" applyAlignment="1">
      <alignment horizontal="center" vertical="top"/>
    </xf>
    <xf numFmtId="0" fontId="16" fillId="7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14" fillId="0" borderId="10" xfId="0" applyFont="1" applyFill="1" applyBorder="1" applyAlignment="1">
      <alignment horizontal="center" vertical="top"/>
    </xf>
    <xf numFmtId="0" fontId="16" fillId="0" borderId="10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vertical="top" wrapText="1"/>
    </xf>
    <xf numFmtId="0" fontId="20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16" fillId="7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/>
    </xf>
    <xf numFmtId="0" fontId="16" fillId="25" borderId="0" xfId="0" applyFont="1" applyFill="1" applyAlignment="1">
      <alignment vertical="top"/>
    </xf>
    <xf numFmtId="0" fontId="17" fillId="0" borderId="0" xfId="0" applyFont="1" applyFill="1" applyAlignment="1">
      <alignment vertical="top"/>
    </xf>
    <xf numFmtId="49" fontId="16" fillId="7" borderId="10" xfId="0" applyNumberFormat="1" applyFont="1" applyFill="1" applyBorder="1" applyAlignment="1">
      <alignment vertical="top" wrapText="1"/>
    </xf>
    <xf numFmtId="0" fontId="17" fillId="25" borderId="0" xfId="0" applyFont="1" applyFill="1" applyAlignment="1">
      <alignment vertical="top"/>
    </xf>
    <xf numFmtId="0" fontId="7" fillId="0" borderId="10" xfId="0" applyFont="1" applyBorder="1" applyAlignment="1">
      <alignment horizontal="center" vertical="top"/>
    </xf>
    <xf numFmtId="0" fontId="10" fillId="26" borderId="11" xfId="0" applyFont="1" applyFill="1" applyBorder="1" applyAlignment="1">
      <alignment horizontal="center" vertical="top"/>
    </xf>
    <xf numFmtId="0" fontId="16" fillId="4" borderId="10" xfId="0" applyFont="1" applyFill="1" applyBorder="1" applyAlignment="1">
      <alignment horizontal="center" vertical="top"/>
    </xf>
    <xf numFmtId="0" fontId="14" fillId="25" borderId="10" xfId="0" applyFont="1" applyFill="1" applyBorder="1" applyAlignment="1">
      <alignment horizontal="center" vertical="top"/>
    </xf>
    <xf numFmtId="0" fontId="3" fillId="25" borderId="10" xfId="0" applyFont="1" applyFill="1" applyBorder="1" applyAlignment="1">
      <alignment horizontal="center" vertical="top"/>
    </xf>
    <xf numFmtId="0" fontId="3" fillId="22" borderId="10" xfId="0" applyFont="1" applyFill="1" applyBorder="1" applyAlignment="1">
      <alignment horizontal="center" vertical="top"/>
    </xf>
    <xf numFmtId="0" fontId="14" fillId="0" borderId="10" xfId="0" applyFont="1" applyBorder="1" applyAlignment="1">
      <alignment horizontal="center" vertical="top"/>
    </xf>
    <xf numFmtId="49" fontId="3" fillId="25" borderId="10" xfId="0" applyNumberFormat="1" applyFont="1" applyFill="1" applyBorder="1" applyAlignment="1">
      <alignment horizontal="center" vertical="top"/>
    </xf>
    <xf numFmtId="0" fontId="3" fillId="25" borderId="10" xfId="0" applyFont="1" applyFill="1" applyBorder="1" applyAlignment="1">
      <alignment horizontal="center" vertical="top" wrapText="1"/>
    </xf>
    <xf numFmtId="0" fontId="3" fillId="4" borderId="10" xfId="0" applyFont="1" applyFill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49" fontId="14" fillId="0" borderId="10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vertical="top"/>
    </xf>
    <xf numFmtId="0" fontId="10" fillId="26" borderId="10" xfId="0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9" fontId="8" fillId="24" borderId="10" xfId="0" applyNumberFormat="1" applyFont="1" applyFill="1" applyBorder="1" applyAlignment="1">
      <alignment horizontal="center" vertical="top"/>
    </xf>
    <xf numFmtId="4" fontId="14" fillId="0" borderId="10" xfId="0" applyNumberFormat="1" applyFont="1" applyBorder="1" applyAlignment="1">
      <alignment horizontal="center" vertical="top"/>
    </xf>
    <xf numFmtId="9" fontId="38" fillId="0" borderId="10" xfId="0" applyNumberFormat="1" applyFont="1" applyBorder="1" applyAlignment="1">
      <alignment horizontal="center" vertical="top"/>
    </xf>
    <xf numFmtId="0" fontId="16" fillId="0" borderId="10" xfId="54" applyFont="1" applyFill="1" applyBorder="1" applyAlignment="1">
      <alignment horizontal="left" vertical="top"/>
      <protection/>
    </xf>
    <xf numFmtId="4" fontId="19" fillId="0" borderId="10" xfId="54" applyNumberFormat="1" applyFont="1" applyFill="1" applyBorder="1" applyAlignment="1">
      <alignment horizontal="center" vertical="top"/>
      <protection/>
    </xf>
    <xf numFmtId="0" fontId="16" fillId="0" borderId="10" xfId="0" applyFont="1" applyBorder="1" applyAlignment="1">
      <alignment/>
    </xf>
    <xf numFmtId="0" fontId="16" fillId="22" borderId="10" xfId="0" applyFont="1" applyFill="1" applyBorder="1" applyAlignment="1">
      <alignment vertical="top" wrapText="1"/>
    </xf>
    <xf numFmtId="0" fontId="13" fillId="22" borderId="0" xfId="0" applyFont="1" applyFill="1" applyAlignment="1">
      <alignment vertical="top"/>
    </xf>
    <xf numFmtId="49" fontId="3" fillId="22" borderId="10" xfId="0" applyNumberFormat="1" applyFont="1" applyFill="1" applyBorder="1" applyAlignment="1">
      <alignment horizontal="center" vertical="top"/>
    </xf>
    <xf numFmtId="0" fontId="3" fillId="4" borderId="10" xfId="0" applyFont="1" applyFill="1" applyBorder="1" applyAlignment="1">
      <alignment horizontal="center" vertical="top"/>
    </xf>
    <xf numFmtId="0" fontId="14" fillId="0" borderId="12" xfId="0" applyFont="1" applyBorder="1" applyAlignment="1">
      <alignment horizontal="center" vertical="top"/>
    </xf>
    <xf numFmtId="0" fontId="14" fillId="0" borderId="11" xfId="0" applyFont="1" applyBorder="1" applyAlignment="1">
      <alignment horizontal="center" vertical="top"/>
    </xf>
    <xf numFmtId="0" fontId="14" fillId="0" borderId="13" xfId="0" applyFont="1" applyBorder="1" applyAlignment="1">
      <alignment horizontal="center" vertical="top"/>
    </xf>
    <xf numFmtId="0" fontId="3" fillId="0" borderId="0" xfId="0" applyFont="1" applyFill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16" fillId="4" borderId="10" xfId="0" applyFont="1" applyFill="1" applyBorder="1" applyAlignment="1">
      <alignment horizontal="center" vertical="top"/>
    </xf>
  </cellXfs>
  <cellStyles count="50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ЗФ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view="pageBreakPreview" zoomScale="75" zoomScaleNormal="57" zoomScaleSheetLayoutView="75" zoomScalePageLayoutView="0" workbookViewId="0" topLeftCell="A7">
      <pane xSplit="4" ySplit="4" topLeftCell="E40" activePane="bottomRight" state="frozen"/>
      <selection pane="topLeft" activeCell="A7" sqref="A7"/>
      <selection pane="topRight" activeCell="C7" sqref="C7"/>
      <selection pane="bottomLeft" activeCell="A12" sqref="A12"/>
      <selection pane="bottomRight" activeCell="A8" sqref="A8"/>
    </sheetView>
  </sheetViews>
  <sheetFormatPr defaultColWidth="9.00390625" defaultRowHeight="12.75"/>
  <cols>
    <col min="1" max="1" width="27.125" style="2" customWidth="1"/>
    <col min="2" max="2" width="17.75390625" style="2" customWidth="1"/>
    <col min="3" max="3" width="28.125" style="2" customWidth="1"/>
    <col min="4" max="4" width="79.25390625" style="2" customWidth="1"/>
    <col min="5" max="5" width="15.25390625" style="2" customWidth="1"/>
    <col min="6" max="16384" width="9.125" style="2" customWidth="1"/>
  </cols>
  <sheetData>
    <row r="1" s="13" customFormat="1" ht="30.75" customHeight="1">
      <c r="D1" s="72"/>
    </row>
    <row r="2" s="13" customFormat="1" ht="21" customHeight="1">
      <c r="D2" s="72"/>
    </row>
    <row r="3" s="13" customFormat="1" ht="21" customHeight="1">
      <c r="D3" s="31"/>
    </row>
    <row r="4" s="13" customFormat="1" ht="45.75" customHeight="1">
      <c r="D4" s="37"/>
    </row>
    <row r="5" s="13" customFormat="1" ht="47.25" customHeight="1">
      <c r="D5" s="36"/>
    </row>
    <row r="6" s="13" customFormat="1" ht="27" customHeight="1">
      <c r="D6" s="32"/>
    </row>
    <row r="7" spans="1:4" s="13" customFormat="1" ht="62.25" customHeight="1">
      <c r="A7" s="74" t="s">
        <v>54</v>
      </c>
      <c r="B7" s="74"/>
      <c r="C7" s="74"/>
      <c r="D7" s="74"/>
    </row>
    <row r="8" spans="1:4" ht="28.5" customHeight="1">
      <c r="A8" s="3" t="s">
        <v>25</v>
      </c>
      <c r="B8" s="3" t="s">
        <v>26</v>
      </c>
      <c r="C8" s="3" t="s">
        <v>27</v>
      </c>
      <c r="D8" s="44" t="s">
        <v>4</v>
      </c>
    </row>
    <row r="9" spans="1:4" ht="15.75">
      <c r="A9" s="56"/>
      <c r="B9" s="56"/>
      <c r="C9" s="56"/>
      <c r="D9" s="3">
        <v>2</v>
      </c>
    </row>
    <row r="10" spans="1:4" ht="23.25" customHeight="1">
      <c r="A10" s="73" t="s">
        <v>3</v>
      </c>
      <c r="B10" s="73"/>
      <c r="C10" s="73"/>
      <c r="D10" s="57"/>
    </row>
    <row r="11" spans="1:4" s="20" customFormat="1" ht="27.75" customHeight="1">
      <c r="A11" s="51" t="s">
        <v>31</v>
      </c>
      <c r="B11" s="48" t="s">
        <v>21</v>
      </c>
      <c r="C11" s="48">
        <f>SUM(C12:C15)</f>
        <v>720865</v>
      </c>
      <c r="D11" s="14" t="s">
        <v>0</v>
      </c>
    </row>
    <row r="12" spans="1:5" s="19" customFormat="1" ht="45.75" customHeight="1">
      <c r="A12" s="55" t="s">
        <v>31</v>
      </c>
      <c r="B12" s="33" t="s">
        <v>17</v>
      </c>
      <c r="C12" s="33">
        <f>280000+200000+170000</f>
        <v>650000</v>
      </c>
      <c r="D12" s="34" t="s">
        <v>32</v>
      </c>
      <c r="E12" s="19">
        <v>2100</v>
      </c>
    </row>
    <row r="13" spans="1:5" s="19" customFormat="1" ht="27.75" customHeight="1">
      <c r="A13" s="55" t="s">
        <v>31</v>
      </c>
      <c r="B13" s="33">
        <v>2271</v>
      </c>
      <c r="C13" s="63">
        <v>45162</v>
      </c>
      <c r="D13" s="62" t="s">
        <v>38</v>
      </c>
      <c r="E13" s="19">
        <v>2272</v>
      </c>
    </row>
    <row r="14" spans="1:5" s="1" customFormat="1" ht="28.5" customHeight="1">
      <c r="A14" s="55" t="s">
        <v>31</v>
      </c>
      <c r="B14" s="33">
        <v>2272</v>
      </c>
      <c r="C14" s="63">
        <v>315</v>
      </c>
      <c r="D14" s="62" t="s">
        <v>16</v>
      </c>
      <c r="E14" s="1">
        <v>2240</v>
      </c>
    </row>
    <row r="15" spans="1:5" s="1" customFormat="1" ht="29.25" customHeight="1">
      <c r="A15" s="55" t="s">
        <v>31</v>
      </c>
      <c r="B15" s="33">
        <v>2273</v>
      </c>
      <c r="C15" s="63">
        <f>388+25000</f>
        <v>25388</v>
      </c>
      <c r="D15" s="62" t="s">
        <v>39</v>
      </c>
      <c r="E15" s="1">
        <v>2800</v>
      </c>
    </row>
    <row r="16" spans="1:4" s="21" customFormat="1" ht="22.5" customHeight="1">
      <c r="A16" s="48">
        <v>10000</v>
      </c>
      <c r="B16" s="48" t="s">
        <v>1</v>
      </c>
      <c r="C16" s="48">
        <f>SUM(C17:C22)</f>
        <v>1592315</v>
      </c>
      <c r="D16" s="38" t="s">
        <v>1</v>
      </c>
    </row>
    <row r="17" spans="1:5" s="19" customFormat="1" ht="45">
      <c r="A17" s="33">
        <v>1020</v>
      </c>
      <c r="B17" s="33" t="s">
        <v>17</v>
      </c>
      <c r="C17" s="33">
        <v>794800</v>
      </c>
      <c r="D17" s="35" t="s">
        <v>33</v>
      </c>
      <c r="E17" s="19">
        <v>2240</v>
      </c>
    </row>
    <row r="18" spans="1:4" s="19" customFormat="1" ht="22.5">
      <c r="A18" s="33">
        <v>1020</v>
      </c>
      <c r="B18" s="33">
        <v>2210</v>
      </c>
      <c r="C18" s="33">
        <v>150000</v>
      </c>
      <c r="D18" s="35" t="s">
        <v>52</v>
      </c>
    </row>
    <row r="19" spans="1:5" s="19" customFormat="1" ht="45">
      <c r="A19" s="33">
        <v>1020</v>
      </c>
      <c r="B19" s="33">
        <v>2240</v>
      </c>
      <c r="C19" s="33">
        <v>15262</v>
      </c>
      <c r="D19" s="35" t="s">
        <v>34</v>
      </c>
      <c r="E19" s="19">
        <v>2240</v>
      </c>
    </row>
    <row r="20" spans="1:4" s="19" customFormat="1" ht="22.5">
      <c r="A20" s="33">
        <v>1020</v>
      </c>
      <c r="B20" s="33">
        <v>2271</v>
      </c>
      <c r="C20" s="33">
        <v>312913</v>
      </c>
      <c r="D20" s="62" t="s">
        <v>38</v>
      </c>
    </row>
    <row r="21" spans="1:4" s="19" customFormat="1" ht="22.5">
      <c r="A21" s="33">
        <v>1020</v>
      </c>
      <c r="B21" s="33">
        <v>2274</v>
      </c>
      <c r="C21" s="33">
        <v>204870</v>
      </c>
      <c r="D21" s="64" t="s">
        <v>49</v>
      </c>
    </row>
    <row r="22" spans="1:4" s="19" customFormat="1" ht="22.5">
      <c r="A22" s="33">
        <v>1020</v>
      </c>
      <c r="B22" s="33">
        <v>2240</v>
      </c>
      <c r="C22" s="33">
        <v>114470</v>
      </c>
      <c r="D22" s="64" t="s">
        <v>46</v>
      </c>
    </row>
    <row r="23" spans="1:4" s="40" customFormat="1" ht="46.5" customHeight="1">
      <c r="A23" s="48">
        <v>2000</v>
      </c>
      <c r="B23" s="52" t="s">
        <v>22</v>
      </c>
      <c r="C23" s="48">
        <f>C24+C30</f>
        <v>5319882</v>
      </c>
      <c r="D23" s="38" t="s">
        <v>2</v>
      </c>
    </row>
    <row r="24" spans="1:4" s="22" customFormat="1" ht="18.75" customHeight="1">
      <c r="A24" s="49">
        <v>2010</v>
      </c>
      <c r="B24" s="49" t="s">
        <v>9</v>
      </c>
      <c r="C24" s="49">
        <f>SUM(C25:C29)</f>
        <v>5071546</v>
      </c>
      <c r="D24" s="15" t="s">
        <v>9</v>
      </c>
    </row>
    <row r="25" spans="1:5" s="4" customFormat="1" ht="45.75" customHeight="1">
      <c r="A25" s="33">
        <v>2010</v>
      </c>
      <c r="B25" s="33">
        <v>2282</v>
      </c>
      <c r="C25" s="33">
        <f>1501100+864884+1550000</f>
        <v>3915984</v>
      </c>
      <c r="D25" s="35" t="s">
        <v>13</v>
      </c>
      <c r="E25" s="4">
        <v>2100</v>
      </c>
    </row>
    <row r="26" spans="1:4" s="4" customFormat="1" ht="30" customHeight="1">
      <c r="A26" s="33">
        <v>2010</v>
      </c>
      <c r="B26" s="33">
        <v>2282</v>
      </c>
      <c r="C26" s="33">
        <v>1052532</v>
      </c>
      <c r="D26" s="35" t="s">
        <v>40</v>
      </c>
    </row>
    <row r="27" spans="1:4" s="4" customFormat="1" ht="30" customHeight="1">
      <c r="A27" s="33">
        <v>2010</v>
      </c>
      <c r="B27" s="33">
        <v>2282</v>
      </c>
      <c r="C27" s="33">
        <v>50000</v>
      </c>
      <c r="D27" s="35" t="s">
        <v>53</v>
      </c>
    </row>
    <row r="28" spans="1:4" s="4" customFormat="1" ht="30" customHeight="1">
      <c r="A28" s="33">
        <v>2010</v>
      </c>
      <c r="B28" s="33">
        <v>2282</v>
      </c>
      <c r="C28" s="33">
        <v>46130</v>
      </c>
      <c r="D28" s="35" t="s">
        <v>41</v>
      </c>
    </row>
    <row r="29" spans="1:4" s="4" customFormat="1" ht="30" customHeight="1">
      <c r="A29" s="33">
        <v>2010</v>
      </c>
      <c r="B29" s="33">
        <v>2282</v>
      </c>
      <c r="C29" s="33">
        <v>6900</v>
      </c>
      <c r="D29" s="35" t="s">
        <v>50</v>
      </c>
    </row>
    <row r="30" spans="1:4" s="23" customFormat="1" ht="19.5" customHeight="1">
      <c r="A30" s="49">
        <v>2180</v>
      </c>
      <c r="B30" s="49" t="s">
        <v>23</v>
      </c>
      <c r="C30" s="49">
        <f>SUM(C31:C31)</f>
        <v>248336</v>
      </c>
      <c r="D30" s="5" t="s">
        <v>10</v>
      </c>
    </row>
    <row r="31" spans="1:14" s="7" customFormat="1" ht="53.25" customHeight="1">
      <c r="A31" s="33">
        <v>2111</v>
      </c>
      <c r="B31" s="33">
        <v>2282</v>
      </c>
      <c r="C31" s="33">
        <v>248336</v>
      </c>
      <c r="D31" s="35" t="s">
        <v>40</v>
      </c>
      <c r="E31" s="41">
        <v>2100</v>
      </c>
      <c r="F31" s="41"/>
      <c r="G31" s="41"/>
      <c r="H31" s="41"/>
      <c r="I31" s="41"/>
      <c r="J31" s="41"/>
      <c r="K31" s="41"/>
      <c r="L31" s="41"/>
      <c r="M31" s="41"/>
      <c r="N31" s="41"/>
    </row>
    <row r="32" spans="1:4" s="41" customFormat="1" ht="31.5" customHeight="1">
      <c r="A32" s="49">
        <v>3000</v>
      </c>
      <c r="B32" s="49" t="s">
        <v>24</v>
      </c>
      <c r="C32" s="49">
        <f>C34+C33</f>
        <v>287000</v>
      </c>
      <c r="D32" s="42" t="s">
        <v>12</v>
      </c>
    </row>
    <row r="33" spans="1:4" s="41" customFormat="1" ht="45.75" customHeight="1">
      <c r="A33" s="39">
        <v>3121</v>
      </c>
      <c r="B33" s="50" t="s">
        <v>17</v>
      </c>
      <c r="C33" s="39">
        <v>25600</v>
      </c>
      <c r="D33" s="35" t="s">
        <v>35</v>
      </c>
    </row>
    <row r="34" spans="1:5" ht="54" customHeight="1">
      <c r="A34" s="50">
        <v>3104</v>
      </c>
      <c r="B34" s="50" t="s">
        <v>17</v>
      </c>
      <c r="C34" s="50">
        <f>181400+80000</f>
        <v>261400</v>
      </c>
      <c r="D34" s="35" t="s">
        <v>14</v>
      </c>
      <c r="E34" s="2">
        <v>2100</v>
      </c>
    </row>
    <row r="35" spans="1:4" s="43" customFormat="1" ht="30.75" customHeight="1">
      <c r="A35" s="48">
        <v>4000</v>
      </c>
      <c r="B35" s="48" t="s">
        <v>11</v>
      </c>
      <c r="C35" s="48">
        <f>C36</f>
        <v>190350</v>
      </c>
      <c r="D35" s="42" t="s">
        <v>11</v>
      </c>
    </row>
    <row r="36" spans="1:5" s="7" customFormat="1" ht="52.5" customHeight="1">
      <c r="A36" s="39">
        <v>4000</v>
      </c>
      <c r="B36" s="39" t="s">
        <v>17</v>
      </c>
      <c r="C36" s="39">
        <v>190350</v>
      </c>
      <c r="D36" s="35" t="s">
        <v>15</v>
      </c>
      <c r="E36" s="7">
        <v>2100</v>
      </c>
    </row>
    <row r="37" spans="1:4" s="66" customFormat="1" ht="52.5" customHeight="1">
      <c r="A37" s="49">
        <v>5032</v>
      </c>
      <c r="B37" s="49">
        <v>2610</v>
      </c>
      <c r="C37" s="49">
        <v>20000</v>
      </c>
      <c r="D37" s="65" t="s">
        <v>51</v>
      </c>
    </row>
    <row r="38" spans="1:5" s="7" customFormat="1" ht="52.5" customHeight="1">
      <c r="A38" s="49">
        <v>5053</v>
      </c>
      <c r="B38" s="49">
        <v>2610</v>
      </c>
      <c r="C38" s="49">
        <v>6750</v>
      </c>
      <c r="D38" s="65" t="s">
        <v>36</v>
      </c>
      <c r="E38" s="7">
        <v>2240</v>
      </c>
    </row>
    <row r="39" spans="1:4" s="7" customFormat="1" ht="96" customHeight="1">
      <c r="A39" s="67" t="s">
        <v>42</v>
      </c>
      <c r="B39" s="49">
        <v>2240</v>
      </c>
      <c r="C39" s="49">
        <v>30000</v>
      </c>
      <c r="D39" s="65" t="s">
        <v>45</v>
      </c>
    </row>
    <row r="40" spans="1:4" s="7" customFormat="1" ht="59.25" customHeight="1">
      <c r="A40" s="67" t="s">
        <v>43</v>
      </c>
      <c r="B40" s="49">
        <v>2620</v>
      </c>
      <c r="C40" s="49">
        <v>100000</v>
      </c>
      <c r="D40" s="65" t="s">
        <v>48</v>
      </c>
    </row>
    <row r="41" spans="1:4" s="7" customFormat="1" ht="52.5" customHeight="1">
      <c r="A41" s="49">
        <v>9770</v>
      </c>
      <c r="B41" s="49">
        <v>3220</v>
      </c>
      <c r="C41" s="49">
        <v>26000</v>
      </c>
      <c r="D41" s="65" t="s">
        <v>47</v>
      </c>
    </row>
    <row r="42" spans="1:4" s="26" customFormat="1" ht="28.5" customHeight="1">
      <c r="A42" s="75" t="s">
        <v>18</v>
      </c>
      <c r="B42" s="75"/>
      <c r="C42" s="46">
        <f>C11+C16+C23+C32+C35+C38+C37+C39+C40+C41</f>
        <v>8293162</v>
      </c>
      <c r="D42" s="29" t="s">
        <v>5</v>
      </c>
    </row>
    <row r="43" spans="1:4" s="8" customFormat="1" ht="27.75" customHeight="1">
      <c r="A43" s="69" t="s">
        <v>7</v>
      </c>
      <c r="B43" s="70"/>
      <c r="C43" s="71"/>
      <c r="D43" s="45"/>
    </row>
    <row r="44" spans="1:4" s="20" customFormat="1" ht="24.75" customHeight="1" hidden="1">
      <c r="A44" s="47"/>
      <c r="B44" s="47"/>
      <c r="C44" s="47"/>
      <c r="D44" s="14" t="s">
        <v>0</v>
      </c>
    </row>
    <row r="45" spans="1:4" s="1" customFormat="1" ht="23.25" customHeight="1" hidden="1">
      <c r="A45" s="33"/>
      <c r="B45" s="33"/>
      <c r="C45" s="33"/>
      <c r="D45" s="30"/>
    </row>
    <row r="46" spans="1:4" s="24" customFormat="1" ht="24" customHeight="1">
      <c r="A46" s="48">
        <v>2000</v>
      </c>
      <c r="B46" s="48"/>
      <c r="C46" s="48">
        <f>C47</f>
        <v>95522</v>
      </c>
      <c r="D46" s="15" t="s">
        <v>2</v>
      </c>
    </row>
    <row r="47" spans="1:4" s="24" customFormat="1" ht="20.25" customHeight="1">
      <c r="A47" s="47">
        <v>2010</v>
      </c>
      <c r="B47" s="47"/>
      <c r="C47" s="47">
        <f>SUM(C48:C49)</f>
        <v>95522</v>
      </c>
      <c r="D47" s="15" t="s">
        <v>9</v>
      </c>
    </row>
    <row r="48" spans="1:5" s="6" customFormat="1" ht="122.25" customHeight="1">
      <c r="A48" s="33">
        <v>7322</v>
      </c>
      <c r="B48" s="33">
        <v>3210</v>
      </c>
      <c r="C48" s="33">
        <v>2422</v>
      </c>
      <c r="D48" s="35" t="s">
        <v>37</v>
      </c>
      <c r="E48" s="6">
        <v>3110</v>
      </c>
    </row>
    <row r="49" spans="1:5" s="6" customFormat="1" ht="22.5">
      <c r="A49" s="33">
        <v>2010</v>
      </c>
      <c r="B49" s="33">
        <v>3210</v>
      </c>
      <c r="C49" s="33">
        <v>93100</v>
      </c>
      <c r="D49" s="35" t="s">
        <v>44</v>
      </c>
      <c r="E49" s="6">
        <v>3132</v>
      </c>
    </row>
    <row r="50" spans="1:4" s="26" customFormat="1" ht="27.75" customHeight="1">
      <c r="A50" s="68" t="s">
        <v>19</v>
      </c>
      <c r="B50" s="68"/>
      <c r="C50" s="53">
        <f>C46</f>
        <v>95522</v>
      </c>
      <c r="D50" s="25" t="s">
        <v>6</v>
      </c>
    </row>
    <row r="51" spans="1:4" s="28" customFormat="1" ht="27.75" customHeight="1">
      <c r="A51" s="68" t="s">
        <v>20</v>
      </c>
      <c r="B51" s="68"/>
      <c r="C51" s="53">
        <f>C50+C42</f>
        <v>8388684</v>
      </c>
      <c r="D51" s="27" t="s">
        <v>8</v>
      </c>
    </row>
    <row r="52" spans="1:4" s="17" customFormat="1" ht="36.75" customHeight="1">
      <c r="A52" s="54"/>
      <c r="B52" s="54"/>
      <c r="C52" s="54"/>
      <c r="D52" s="18"/>
    </row>
    <row r="53" spans="1:4" s="9" customFormat="1" ht="26.25" customHeight="1">
      <c r="A53" s="54"/>
      <c r="B53" s="54"/>
      <c r="C53" s="54"/>
      <c r="D53" s="10"/>
    </row>
    <row r="54" spans="1:4" s="9" customFormat="1" ht="5.25" customHeight="1">
      <c r="A54" s="54"/>
      <c r="B54" s="54"/>
      <c r="C54" s="54"/>
      <c r="D54" s="11"/>
    </row>
    <row r="55" spans="1:4" s="9" customFormat="1" ht="20.25">
      <c r="A55" s="58" t="s">
        <v>17</v>
      </c>
      <c r="B55" s="58"/>
      <c r="C55" s="58">
        <f>C12+C17+C25+C33+C34+C36+C38+C40</f>
        <v>5944884</v>
      </c>
      <c r="D55" s="59">
        <f>C55/C51*100%</f>
        <v>0.7086789775368818</v>
      </c>
    </row>
    <row r="56" spans="1:4" s="12" customFormat="1" ht="20.25">
      <c r="A56" s="50">
        <v>2230</v>
      </c>
      <c r="B56" s="50"/>
      <c r="C56" s="50">
        <f>C27</f>
        <v>50000</v>
      </c>
      <c r="D56" s="59">
        <f>C56/C51*100%</f>
        <v>0.005960410476780386</v>
      </c>
    </row>
    <row r="57" spans="1:4" ht="20.25">
      <c r="A57" s="50">
        <v>2270</v>
      </c>
      <c r="B57" s="50"/>
      <c r="C57" s="60">
        <f>C13+C14+C15+C20+C21+C26+C31</f>
        <v>1889516</v>
      </c>
      <c r="D57" s="59">
        <f>C57/C51*100%</f>
        <v>0.22524581924888337</v>
      </c>
    </row>
    <row r="58" spans="1:4" ht="20.25">
      <c r="A58" s="50" t="s">
        <v>28</v>
      </c>
      <c r="B58" s="50"/>
      <c r="C58" s="60">
        <f>C19+C22+C29+C37+C39+C41+C28+C18</f>
        <v>408762</v>
      </c>
      <c r="D58" s="59">
        <f>C58/C51*100%</f>
        <v>0.04872778614619409</v>
      </c>
    </row>
    <row r="59" spans="1:4" ht="20.25">
      <c r="A59" s="50" t="s">
        <v>29</v>
      </c>
      <c r="B59" s="50"/>
      <c r="C59" s="50">
        <f>C50</f>
        <v>95522</v>
      </c>
      <c r="D59" s="59">
        <f>C59/C51*100%</f>
        <v>0.011387006591260322</v>
      </c>
    </row>
    <row r="60" spans="1:4" ht="20.25">
      <c r="A60" s="58" t="s">
        <v>30</v>
      </c>
      <c r="B60" s="58"/>
      <c r="C60" s="58">
        <f>SUM(C55:C59)</f>
        <v>8388684</v>
      </c>
      <c r="D60" s="61">
        <f>SUM(D55:D59)</f>
        <v>1</v>
      </c>
    </row>
    <row r="61" spans="1:3" ht="20.25">
      <c r="A61" s="16"/>
      <c r="B61" s="16"/>
      <c r="C61" s="16">
        <f>C51-C60</f>
        <v>0</v>
      </c>
    </row>
    <row r="62" spans="1:3" ht="20.25">
      <c r="A62" s="16"/>
      <c r="B62" s="16"/>
      <c r="C62" s="16"/>
    </row>
    <row r="63" spans="1:3" ht="20.25">
      <c r="A63" s="16"/>
      <c r="B63" s="16"/>
      <c r="C63" s="16"/>
    </row>
    <row r="64" spans="3:4" ht="15.75">
      <c r="C64" s="2">
        <v>8363684</v>
      </c>
      <c r="D64" s="2">
        <v>2997684</v>
      </c>
    </row>
    <row r="65" spans="3:4" ht="15.75">
      <c r="C65" s="2">
        <f>C51-C64</f>
        <v>25000</v>
      </c>
      <c r="D65" s="2">
        <v>3366000</v>
      </c>
    </row>
  </sheetData>
  <sheetProtection/>
  <mergeCells count="7">
    <mergeCell ref="A51:B51"/>
    <mergeCell ref="A43:C43"/>
    <mergeCell ref="D1:D2"/>
    <mergeCell ref="A10:C10"/>
    <mergeCell ref="A7:D7"/>
    <mergeCell ref="A42:B42"/>
    <mergeCell ref="A50:B50"/>
  </mergeCells>
  <printOptions/>
  <pageMargins left="0.47" right="0.15" top="0.35433070866141736" bottom="0.2755905511811024" header="0.31496062992125984" footer="0.2755905511811024"/>
  <pageSetup horizontalDpi="600" verticalDpi="600" orientation="portrait" paperSize="9" scale="4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u252109</dc:creator>
  <cp:keywords/>
  <dc:description/>
  <cp:lastModifiedBy>u252108</cp:lastModifiedBy>
  <cp:lastPrinted>2018-11-26T12:10:16Z</cp:lastPrinted>
  <dcterms:created xsi:type="dcterms:W3CDTF">2012-08-02T06:19:34Z</dcterms:created>
  <dcterms:modified xsi:type="dcterms:W3CDTF">2019-04-18T12:59:45Z</dcterms:modified>
  <cp:category/>
  <cp:version/>
  <cp:contentType/>
  <cp:contentStatus/>
</cp:coreProperties>
</file>