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630" activeTab="0"/>
  </bookViews>
  <sheets>
    <sheet name="Лист1" sheetId="1" r:id="rId1"/>
  </sheets>
  <definedNames>
    <definedName name="_xlnm.Print_Area" localSheetId="0">'Лист1'!$A$1:$H$34</definedName>
  </definedNames>
  <calcPr fullCalcOnLoad="1"/>
</workbook>
</file>

<file path=xl/sharedStrings.xml><?xml version="1.0" encoding="utf-8"?>
<sst xmlns="http://schemas.openxmlformats.org/spreadsheetml/2006/main" count="50" uniqueCount="47">
  <si>
    <t>тис.грн.</t>
  </si>
  <si>
    <t>Види допомог</t>
  </si>
  <si>
    <t>пільги</t>
  </si>
  <si>
    <t>субсидії</t>
  </si>
  <si>
    <t>Всього субвенцій з Державного бюджету:</t>
  </si>
  <si>
    <t>Всього субвенцій:</t>
  </si>
  <si>
    <t>Інша субвенція з обласного бюджету:</t>
  </si>
  <si>
    <t>Додаток 5</t>
  </si>
  <si>
    <t>Л.І. Потапенко</t>
  </si>
  <si>
    <t>КТКВК</t>
  </si>
  <si>
    <t xml:space="preserve">Начальник фінансового управління </t>
  </si>
  <si>
    <t>№ п/п</t>
  </si>
  <si>
    <t>7=6-4</t>
  </si>
  <si>
    <t>8=6-5</t>
  </si>
  <si>
    <t>На виплату допомоги сім`ям з дітьми, малозабезпеченим сім`ям, інвалідам з дитинства, дітям-інвалідам, тимчасової державної допомоги дітям та допомоги на догляд за інвалідом I чи II групи внаслідок психічного розладу.</t>
  </si>
  <si>
    <t xml:space="preserve"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</si>
  <si>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На надання пільг та житлових субсидій населенню на придбання твердого та рідкого пічного побутового палива і скрапленого газу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</si>
  <si>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для надання соціальних послуг у дитячих будинках сімейного типу та прийомних сім"ях за принципом "гроші ходять за дитиною"</t>
  </si>
  <si>
    <t>На надання пільг на медичне обслуговування громадянам, які постраждали внаслідок Чорнобильської катастрофи (придбання ліків за пільговими рецептами та пільгове зубопротезування)</t>
  </si>
  <si>
    <t>На поховання учасників бойових дій  та інвалідів війни</t>
  </si>
  <si>
    <t xml:space="preserve">Освітня субвенція </t>
  </si>
  <si>
    <t>Медична субвенція</t>
  </si>
  <si>
    <t>Відшкодування вартості лікарських засобів для лікування окремих захворювань</t>
  </si>
  <si>
    <t>На фінансування заходів програми передасі нетелей багатодітним сім`ям, які проживають у сільській місцевості Чернігівського району (спеціальний фонд )</t>
  </si>
  <si>
    <t>На виконання доручень виборців депутатами обласної ради</t>
  </si>
  <si>
    <t>2010</t>
  </si>
  <si>
    <t>3010</t>
  </si>
  <si>
    <t>3020</t>
  </si>
  <si>
    <t>3040</t>
  </si>
  <si>
    <t>3090</t>
  </si>
  <si>
    <t>3050</t>
  </si>
  <si>
    <t>На проведення виборів депутатів місцевих рад та сільських, селищних, міських голів</t>
  </si>
  <si>
    <t xml:space="preserve"> На здійснення заходів щодо соціально-економічного розвитку окремих територій</t>
  </si>
  <si>
    <t>На надання державної підтримки особам з особливими освітніми потребами</t>
  </si>
  <si>
    <t>в тому числі від ОТГ</t>
  </si>
  <si>
    <t>по цільових субвенціях з Державного та обласного бюджетів ( в тому числі переданих з ОТГ)</t>
  </si>
  <si>
    <t>Проект бюджету Чернігівського району на 2019 рік</t>
  </si>
  <si>
    <t>Бюджетні призначення 2018р.</t>
  </si>
  <si>
    <t>Проект на 2019 рік</t>
  </si>
  <si>
    <t>Відхілення до призначень 2018 року</t>
  </si>
  <si>
    <t>Відхілення до уточнених призначень  2018 року</t>
  </si>
  <si>
    <t>7110</t>
  </si>
  <si>
    <t>0191</t>
  </si>
  <si>
    <t>Уточнені бюджетні призначення станом на 05.12.2018р.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</si>
  <si>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</si>
  <si>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</si>
  <si>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на забезпечення якісної, сучасної та доступної загальної середньої освіти `Нова українська школа`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</si>
</sst>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center"/>
    </xf>
    <xf numFmtId="180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180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0" fontId="6" fillId="24" borderId="0" xfId="0" applyNumberFormat="1" applyFont="1" applyFill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6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6" fillId="24" borderId="0" xfId="0" applyFont="1" applyFill="1" applyAlignment="1">
      <alignment vertical="top"/>
    </xf>
    <xf numFmtId="49" fontId="3" fillId="24" borderId="0" xfId="0" applyNumberFormat="1" applyFont="1" applyFill="1" applyAlignment="1">
      <alignment horizontal="center"/>
    </xf>
    <xf numFmtId="180" fontId="3" fillId="24" borderId="0" xfId="0" applyNumberFormat="1" applyFont="1" applyFill="1" applyAlignment="1">
      <alignment horizontal="center"/>
    </xf>
    <xf numFmtId="2" fontId="3" fillId="24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80" fontId="7" fillId="0" borderId="0" xfId="0" applyNumberFormat="1" applyFont="1" applyFill="1" applyAlignment="1">
      <alignment horizontal="left" vertical="top"/>
    </xf>
    <xf numFmtId="0" fontId="12" fillId="0" borderId="0" xfId="0" applyFont="1" applyFill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75" zoomScaleNormal="75" zoomScaleSheetLayoutView="75" zoomScalePageLayoutView="0" workbookViewId="0" topLeftCell="A1">
      <pane xSplit="3" ySplit="6" topLeftCell="E1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20" sqref="G20:H25"/>
    </sheetView>
  </sheetViews>
  <sheetFormatPr defaultColWidth="9.00390625" defaultRowHeight="12.75"/>
  <cols>
    <col min="1" max="1" width="7.375" style="4" customWidth="1"/>
    <col min="2" max="2" width="95.375" style="1" customWidth="1"/>
    <col min="3" max="3" width="11.625" style="2" customWidth="1"/>
    <col min="4" max="4" width="15.875" style="2" customWidth="1"/>
    <col min="5" max="5" width="15.75390625" style="3" customWidth="1"/>
    <col min="6" max="6" width="15.25390625" style="6" customWidth="1"/>
    <col min="7" max="7" width="13.00390625" style="5" customWidth="1"/>
    <col min="8" max="8" width="13.25390625" style="4" customWidth="1"/>
    <col min="9" max="9" width="17.25390625" style="4" customWidth="1"/>
    <col min="10" max="16384" width="9.125" style="4" customWidth="1"/>
  </cols>
  <sheetData>
    <row r="1" spans="2:8" s="11" customFormat="1" ht="20.25">
      <c r="B1" s="15"/>
      <c r="C1" s="16"/>
      <c r="D1" s="16"/>
      <c r="E1" s="17"/>
      <c r="F1" s="18"/>
      <c r="G1" s="19" t="s">
        <v>7</v>
      </c>
      <c r="H1" s="20"/>
    </row>
    <row r="2" spans="2:8" s="11" customFormat="1" ht="20.25">
      <c r="B2" s="55" t="s">
        <v>36</v>
      </c>
      <c r="C2" s="55"/>
      <c r="D2" s="55"/>
      <c r="E2" s="55"/>
      <c r="F2" s="55"/>
      <c r="G2" s="55"/>
      <c r="H2" s="55"/>
    </row>
    <row r="3" spans="2:8" s="11" customFormat="1" ht="22.5" customHeight="1">
      <c r="B3" s="55" t="s">
        <v>35</v>
      </c>
      <c r="C3" s="55"/>
      <c r="D3" s="55"/>
      <c r="E3" s="55"/>
      <c r="F3" s="55"/>
      <c r="G3" s="55"/>
      <c r="H3" s="55"/>
    </row>
    <row r="4" spans="2:8" s="11" customFormat="1" ht="18.75" customHeight="1">
      <c r="B4" s="15"/>
      <c r="C4" s="16"/>
      <c r="D4" s="16"/>
      <c r="E4" s="17"/>
      <c r="F4" s="18"/>
      <c r="G4" s="21"/>
      <c r="H4" s="31" t="s">
        <v>0</v>
      </c>
    </row>
    <row r="5" spans="1:8" s="8" customFormat="1" ht="130.5" customHeight="1">
      <c r="A5" s="23" t="s">
        <v>11</v>
      </c>
      <c r="B5" s="22" t="s">
        <v>1</v>
      </c>
      <c r="C5" s="22" t="s">
        <v>9</v>
      </c>
      <c r="D5" s="22" t="s">
        <v>37</v>
      </c>
      <c r="E5" s="22" t="s">
        <v>43</v>
      </c>
      <c r="F5" s="22" t="s">
        <v>38</v>
      </c>
      <c r="G5" s="37" t="s">
        <v>39</v>
      </c>
      <c r="H5" s="37" t="s">
        <v>40</v>
      </c>
    </row>
    <row r="6" spans="1:8" s="9" customFormat="1" ht="18.75">
      <c r="A6" s="33">
        <v>1</v>
      </c>
      <c r="B6" s="27">
        <v>2</v>
      </c>
      <c r="C6" s="27">
        <v>3</v>
      </c>
      <c r="D6" s="27">
        <v>4</v>
      </c>
      <c r="E6" s="28">
        <v>5</v>
      </c>
      <c r="F6" s="27">
        <v>6</v>
      </c>
      <c r="G6" s="27" t="s">
        <v>12</v>
      </c>
      <c r="H6" s="27" t="s">
        <v>13</v>
      </c>
    </row>
    <row r="7" spans="1:10" s="11" customFormat="1" ht="27" customHeight="1">
      <c r="A7" s="56">
        <v>1</v>
      </c>
      <c r="B7" s="32" t="s">
        <v>20</v>
      </c>
      <c r="C7" s="47">
        <v>1020</v>
      </c>
      <c r="D7" s="13">
        <v>55601.4</v>
      </c>
      <c r="E7" s="13">
        <f>54863.2+1807.05651</f>
        <v>56670.25651</v>
      </c>
      <c r="F7" s="13">
        <f>28431.8+F8</f>
        <v>28431.8</v>
      </c>
      <c r="G7" s="13">
        <f aca="true" t="shared" si="0" ref="G7:G16">F7-D7</f>
        <v>-27169.600000000002</v>
      </c>
      <c r="H7" s="13">
        <f aca="true" t="shared" si="1" ref="H7:H16">F7-E7</f>
        <v>-28238.45651</v>
      </c>
      <c r="I7" s="13">
        <v>56670.25651</v>
      </c>
      <c r="J7" s="40"/>
    </row>
    <row r="8" spans="1:10" s="11" customFormat="1" ht="27" customHeight="1">
      <c r="A8" s="57"/>
      <c r="B8" s="39" t="s">
        <v>34</v>
      </c>
      <c r="C8" s="47"/>
      <c r="D8" s="13">
        <v>621.2</v>
      </c>
      <c r="E8" s="13">
        <v>1807.0565</v>
      </c>
      <c r="F8" s="13">
        <v>0</v>
      </c>
      <c r="G8" s="13">
        <f>F8-D8</f>
        <v>-621.2</v>
      </c>
      <c r="H8" s="13">
        <f>F8-E8</f>
        <v>-1807.0565</v>
      </c>
      <c r="I8" s="40"/>
      <c r="J8" s="40"/>
    </row>
    <row r="9" spans="1:10" s="11" customFormat="1" ht="77.25" customHeight="1">
      <c r="A9" s="35">
        <v>2</v>
      </c>
      <c r="B9" s="29" t="s">
        <v>17</v>
      </c>
      <c r="C9" s="47">
        <v>3230</v>
      </c>
      <c r="D9" s="13">
        <v>1591.2</v>
      </c>
      <c r="E9" s="13">
        <v>1371.2</v>
      </c>
      <c r="F9" s="13">
        <v>1511.2</v>
      </c>
      <c r="G9" s="13">
        <f t="shared" si="0"/>
        <v>-80</v>
      </c>
      <c r="H9" s="13">
        <f t="shared" si="1"/>
        <v>140</v>
      </c>
      <c r="I9" s="40"/>
      <c r="J9" s="40"/>
    </row>
    <row r="10" spans="1:10" s="11" customFormat="1" ht="27" customHeight="1">
      <c r="A10" s="56">
        <v>3</v>
      </c>
      <c r="B10" s="32" t="s">
        <v>21</v>
      </c>
      <c r="C10" s="25" t="s">
        <v>25</v>
      </c>
      <c r="D10" s="13">
        <f>24426.5+D11</f>
        <v>42048.7</v>
      </c>
      <c r="E10" s="13">
        <f>27334.5+E11</f>
        <v>46466.7</v>
      </c>
      <c r="F10" s="26">
        <f>12180.5+F11</f>
        <v>27191.9</v>
      </c>
      <c r="G10" s="13">
        <f t="shared" si="0"/>
        <v>-14856.799999999996</v>
      </c>
      <c r="H10" s="13">
        <f t="shared" si="1"/>
        <v>-19274.799999999996</v>
      </c>
      <c r="I10" s="40"/>
      <c r="J10" s="40"/>
    </row>
    <row r="11" spans="1:10" s="11" customFormat="1" ht="27" customHeight="1">
      <c r="A11" s="57"/>
      <c r="B11" s="39" t="s">
        <v>34</v>
      </c>
      <c r="C11" s="25"/>
      <c r="D11" s="13">
        <v>17622.2</v>
      </c>
      <c r="E11" s="13">
        <v>19132.2</v>
      </c>
      <c r="F11" s="26">
        <v>15011.4</v>
      </c>
      <c r="G11" s="13">
        <f>F11-D11</f>
        <v>-2610.800000000001</v>
      </c>
      <c r="H11" s="13">
        <f>F11-E11</f>
        <v>-4120.800000000001</v>
      </c>
      <c r="I11" s="40"/>
      <c r="J11" s="40"/>
    </row>
    <row r="12" spans="1:10" s="11" customFormat="1" ht="60" customHeight="1">
      <c r="A12" s="35">
        <v>4</v>
      </c>
      <c r="B12" s="29" t="s">
        <v>14</v>
      </c>
      <c r="C12" s="25" t="s">
        <v>28</v>
      </c>
      <c r="D12" s="13">
        <v>72650.6</v>
      </c>
      <c r="E12" s="13">
        <v>71825.6</v>
      </c>
      <c r="F12" s="13">
        <v>74907.5</v>
      </c>
      <c r="G12" s="13">
        <f t="shared" si="0"/>
        <v>2256.899999999994</v>
      </c>
      <c r="H12" s="13">
        <f t="shared" si="1"/>
        <v>3081.899999999994</v>
      </c>
      <c r="I12" s="40"/>
      <c r="J12" s="40"/>
    </row>
    <row r="13" spans="1:10" s="11" customFormat="1" ht="75.75" customHeight="1">
      <c r="A13" s="35">
        <v>5</v>
      </c>
      <c r="B13" s="29" t="s">
        <v>15</v>
      </c>
      <c r="C13" s="25" t="s">
        <v>26</v>
      </c>
      <c r="D13" s="13">
        <f>D14+D15</f>
        <v>140365.5</v>
      </c>
      <c r="E13" s="13">
        <f>E14+E15</f>
        <v>140365.5</v>
      </c>
      <c r="F13" s="13">
        <f>F14+F15</f>
        <v>70997.2</v>
      </c>
      <c r="G13" s="13">
        <f t="shared" si="0"/>
        <v>-69368.3</v>
      </c>
      <c r="H13" s="13">
        <f t="shared" si="1"/>
        <v>-69368.3</v>
      </c>
      <c r="I13" s="40"/>
      <c r="J13" s="40"/>
    </row>
    <row r="14" spans="1:10" s="11" customFormat="1" ht="21" customHeight="1">
      <c r="A14" s="35"/>
      <c r="B14" s="27" t="s">
        <v>2</v>
      </c>
      <c r="C14" s="24"/>
      <c r="D14" s="13">
        <v>21900</v>
      </c>
      <c r="E14" s="13">
        <v>21886.85</v>
      </c>
      <c r="F14" s="13">
        <v>10500</v>
      </c>
      <c r="G14" s="13">
        <f t="shared" si="0"/>
        <v>-11400</v>
      </c>
      <c r="H14" s="13">
        <f t="shared" si="1"/>
        <v>-11386.849999999999</v>
      </c>
      <c r="I14" s="40"/>
      <c r="J14" s="40"/>
    </row>
    <row r="15" spans="1:10" s="11" customFormat="1" ht="20.25" customHeight="1">
      <c r="A15" s="35"/>
      <c r="B15" s="27" t="s">
        <v>3</v>
      </c>
      <c r="C15" s="24"/>
      <c r="D15" s="13">
        <v>118465.5</v>
      </c>
      <c r="E15" s="13">
        <v>118478.65</v>
      </c>
      <c r="F15" s="13">
        <v>60497.2</v>
      </c>
      <c r="G15" s="13">
        <f t="shared" si="0"/>
        <v>-57968.3</v>
      </c>
      <c r="H15" s="13">
        <f t="shared" si="1"/>
        <v>-57981.45</v>
      </c>
      <c r="I15" s="40"/>
      <c r="J15" s="40"/>
    </row>
    <row r="16" spans="1:10" s="11" customFormat="1" ht="41.25" customHeight="1">
      <c r="A16" s="35">
        <v>6</v>
      </c>
      <c r="B16" s="29" t="s">
        <v>16</v>
      </c>
      <c r="C16" s="25" t="s">
        <v>27</v>
      </c>
      <c r="D16" s="13">
        <f>D17+D18</f>
        <v>6396.5</v>
      </c>
      <c r="E16" s="13">
        <f>E17+E18</f>
        <v>5851.5</v>
      </c>
      <c r="F16" s="13">
        <f>F17+F18</f>
        <v>7283.9</v>
      </c>
      <c r="G16" s="13">
        <f t="shared" si="0"/>
        <v>887.3999999999996</v>
      </c>
      <c r="H16" s="13">
        <f t="shared" si="1"/>
        <v>1432.3999999999996</v>
      </c>
      <c r="I16" s="40"/>
      <c r="J16" s="40"/>
    </row>
    <row r="17" spans="1:10" ht="20.25" customHeight="1">
      <c r="A17" s="36"/>
      <c r="B17" s="27" t="s">
        <v>2</v>
      </c>
      <c r="C17" s="48"/>
      <c r="D17" s="13">
        <v>639.7</v>
      </c>
      <c r="E17" s="13">
        <v>644.7</v>
      </c>
      <c r="F17" s="13">
        <v>712</v>
      </c>
      <c r="G17" s="13">
        <f>F17-D17</f>
        <v>72.29999999999995</v>
      </c>
      <c r="H17" s="13">
        <f>F17-E17</f>
        <v>67.29999999999995</v>
      </c>
      <c r="I17" s="41"/>
      <c r="J17" s="41"/>
    </row>
    <row r="18" spans="1:10" ht="19.5" customHeight="1">
      <c r="A18" s="36"/>
      <c r="B18" s="27" t="s">
        <v>3</v>
      </c>
      <c r="C18" s="24"/>
      <c r="D18" s="13">
        <v>5756.8</v>
      </c>
      <c r="E18" s="13">
        <v>5206.8</v>
      </c>
      <c r="F18" s="13">
        <v>6571.9</v>
      </c>
      <c r="G18" s="13">
        <f>F18-D18</f>
        <v>815.0999999999995</v>
      </c>
      <c r="H18" s="13">
        <f>F18-E18</f>
        <v>1365.0999999999995</v>
      </c>
      <c r="I18" s="41"/>
      <c r="J18" s="41"/>
    </row>
    <row r="19" spans="1:10" ht="19.5" customHeight="1">
      <c r="A19" s="35">
        <v>7</v>
      </c>
      <c r="B19" s="12" t="s">
        <v>32</v>
      </c>
      <c r="C19" s="24"/>
      <c r="D19" s="13"/>
      <c r="E19" s="13">
        <v>2219</v>
      </c>
      <c r="F19" s="13"/>
      <c r="G19" s="13">
        <f>F19-D19</f>
        <v>0</v>
      </c>
      <c r="H19" s="13">
        <f>F19-E19</f>
        <v>-2219</v>
      </c>
      <c r="I19" s="41"/>
      <c r="J19" s="41"/>
    </row>
    <row r="20" spans="1:10" ht="19.5" customHeight="1">
      <c r="A20" s="26">
        <v>8</v>
      </c>
      <c r="B20" s="29" t="s">
        <v>22</v>
      </c>
      <c r="C20" s="24"/>
      <c r="D20" s="13">
        <v>1400</v>
      </c>
      <c r="E20" s="13">
        <v>836.655</v>
      </c>
      <c r="F20" s="13"/>
      <c r="G20" s="13">
        <f>F20-D20</f>
        <v>-1400</v>
      </c>
      <c r="H20" s="13">
        <f>F20-E20</f>
        <v>-836.655</v>
      </c>
      <c r="I20" s="41"/>
      <c r="J20" s="41"/>
    </row>
    <row r="21" spans="1:8" s="46" customFormat="1" ht="37.5" customHeight="1">
      <c r="A21" s="26">
        <v>9</v>
      </c>
      <c r="B21" s="29" t="s">
        <v>33</v>
      </c>
      <c r="C21" s="24"/>
      <c r="D21" s="13">
        <v>0</v>
      </c>
      <c r="E21" s="13">
        <v>269.787</v>
      </c>
      <c r="F21" s="13"/>
      <c r="G21" s="13">
        <f>F21-D21</f>
        <v>0</v>
      </c>
      <c r="H21" s="13">
        <f>F21-E21</f>
        <v>-269.787</v>
      </c>
    </row>
    <row r="22" spans="1:8" s="46" customFormat="1" ht="37.5" customHeight="1">
      <c r="A22" s="26">
        <v>10</v>
      </c>
      <c r="B22" s="29" t="s">
        <v>44</v>
      </c>
      <c r="C22" s="24"/>
      <c r="D22" s="13"/>
      <c r="E22" s="13">
        <v>902.48</v>
      </c>
      <c r="F22" s="13"/>
      <c r="G22" s="13">
        <f>F22-D22</f>
        <v>0</v>
      </c>
      <c r="H22" s="13">
        <f>F22-E22</f>
        <v>-902.48</v>
      </c>
    </row>
    <row r="23" spans="1:8" s="46" customFormat="1" ht="82.5" customHeight="1">
      <c r="A23" s="26">
        <v>11</v>
      </c>
      <c r="B23" s="29" t="s">
        <v>45</v>
      </c>
      <c r="C23" s="24"/>
      <c r="D23" s="13"/>
      <c r="E23" s="13">
        <v>2289.556</v>
      </c>
      <c r="F23" s="13"/>
      <c r="G23" s="13">
        <f>F23-D23</f>
        <v>0</v>
      </c>
      <c r="H23" s="13">
        <f>F23-E23</f>
        <v>-2289.556</v>
      </c>
    </row>
    <row r="24" spans="1:8" s="46" customFormat="1" ht="19.5" customHeight="1">
      <c r="A24" s="26">
        <v>12</v>
      </c>
      <c r="B24" s="29" t="s">
        <v>31</v>
      </c>
      <c r="C24" s="24" t="s">
        <v>42</v>
      </c>
      <c r="D24" s="13">
        <v>0</v>
      </c>
      <c r="E24" s="13">
        <v>635</v>
      </c>
      <c r="F24" s="13"/>
      <c r="G24" s="13">
        <f>F24-D24</f>
        <v>0</v>
      </c>
      <c r="H24" s="13">
        <f>F24-E24</f>
        <v>-635</v>
      </c>
    </row>
    <row r="25" spans="1:10" ht="38.25" customHeight="1">
      <c r="A25" s="35">
        <v>13</v>
      </c>
      <c r="B25" s="30" t="s">
        <v>46</v>
      </c>
      <c r="C25" s="24"/>
      <c r="D25" s="13"/>
      <c r="E25" s="13">
        <v>889.274</v>
      </c>
      <c r="F25" s="13"/>
      <c r="G25" s="13">
        <f>F25-D25</f>
        <v>0</v>
      </c>
      <c r="H25" s="13">
        <f>F25-E25</f>
        <v>-889.274</v>
      </c>
      <c r="I25" s="41"/>
      <c r="J25" s="41"/>
    </row>
    <row r="26" spans="1:10" s="10" customFormat="1" ht="24.75" customHeight="1">
      <c r="A26" s="35"/>
      <c r="B26" s="23" t="s">
        <v>4</v>
      </c>
      <c r="C26" s="24"/>
      <c r="D26" s="13">
        <f>D7+D9+D10+D12+D13+D16+D19+D20+D21+D22+D24+D25</f>
        <v>320053.9</v>
      </c>
      <c r="E26" s="13">
        <f>E7+E9+E10+E12+E13+E16+E19+E20+E21+E22+E24+E25+E23</f>
        <v>330592.50850999996</v>
      </c>
      <c r="F26" s="13">
        <f>F7+F9+F10+F12+F13+F16+F19+F20</f>
        <v>210323.49999999997</v>
      </c>
      <c r="G26" s="13">
        <f>G7+G9+G10+G12+G13+G16+G19+G20</f>
        <v>-109730.40000000001</v>
      </c>
      <c r="H26" s="13">
        <f>H7+H9+H10+H12+H13+H16+H19+H20</f>
        <v>-115282.91151</v>
      </c>
      <c r="I26" s="42"/>
      <c r="J26" s="42"/>
    </row>
    <row r="27" spans="1:10" s="10" customFormat="1" ht="24" customHeight="1">
      <c r="A27" s="35"/>
      <c r="B27" s="23" t="s">
        <v>6</v>
      </c>
      <c r="C27" s="24"/>
      <c r="D27" s="13">
        <f>SUM(D28:D31)</f>
        <v>443.1</v>
      </c>
      <c r="E27" s="13">
        <f>SUM(E28:E31)</f>
        <v>636.4000000000001</v>
      </c>
      <c r="F27" s="13">
        <f>SUM(F28:F31)</f>
        <v>492.34</v>
      </c>
      <c r="G27" s="13">
        <f>SUM(G28:G31)</f>
        <v>49.23999999999997</v>
      </c>
      <c r="H27" s="13">
        <f>SUM(H28:H31)</f>
        <v>-144.06000000000006</v>
      </c>
      <c r="I27" s="42"/>
      <c r="J27" s="42"/>
    </row>
    <row r="28" spans="1:10" s="10" customFormat="1" ht="61.5" customHeight="1">
      <c r="A28" s="35">
        <v>14</v>
      </c>
      <c r="B28" s="30" t="s">
        <v>18</v>
      </c>
      <c r="C28" s="24" t="s">
        <v>30</v>
      </c>
      <c r="D28" s="13">
        <v>428.8</v>
      </c>
      <c r="E28" s="13">
        <v>428.8</v>
      </c>
      <c r="F28" s="13">
        <v>434.9</v>
      </c>
      <c r="G28" s="13">
        <f>F28-D28</f>
        <v>6.099999999999966</v>
      </c>
      <c r="H28" s="13">
        <f>F28-E28</f>
        <v>6.099999999999966</v>
      </c>
      <c r="I28" s="42"/>
      <c r="J28" s="42"/>
    </row>
    <row r="29" spans="1:8" s="15" customFormat="1" ht="24.75" customHeight="1">
      <c r="A29" s="26">
        <v>15</v>
      </c>
      <c r="B29" s="29" t="s">
        <v>19</v>
      </c>
      <c r="C29" s="24" t="s">
        <v>29</v>
      </c>
      <c r="D29" s="13">
        <v>14.3</v>
      </c>
      <c r="E29" s="13">
        <v>7.3</v>
      </c>
      <c r="F29" s="13">
        <v>11.4</v>
      </c>
      <c r="G29" s="13">
        <f>F29-D29</f>
        <v>-2.9000000000000004</v>
      </c>
      <c r="H29" s="13">
        <f>F29-E29</f>
        <v>4.1000000000000005</v>
      </c>
    </row>
    <row r="30" spans="1:8" s="15" customFormat="1" ht="46.5" customHeight="1">
      <c r="A30" s="26">
        <v>16</v>
      </c>
      <c r="B30" s="29" t="s">
        <v>23</v>
      </c>
      <c r="C30" s="24" t="s">
        <v>41</v>
      </c>
      <c r="D30" s="13"/>
      <c r="E30" s="13">
        <v>63</v>
      </c>
      <c r="F30" s="13">
        <v>46.04</v>
      </c>
      <c r="G30" s="13">
        <f>F30-D30</f>
        <v>46.04</v>
      </c>
      <c r="H30" s="13">
        <f>F30-E30</f>
        <v>-16.96</v>
      </c>
    </row>
    <row r="31" spans="1:10" s="10" customFormat="1" ht="38.25" customHeight="1">
      <c r="A31" s="35">
        <v>17</v>
      </c>
      <c r="B31" s="30" t="s">
        <v>24</v>
      </c>
      <c r="C31" s="24"/>
      <c r="D31" s="13"/>
      <c r="E31" s="13">
        <v>137.3</v>
      </c>
      <c r="F31" s="13">
        <v>0</v>
      </c>
      <c r="G31" s="13">
        <f>F31-D31</f>
        <v>0</v>
      </c>
      <c r="H31" s="13">
        <f>F31-E31</f>
        <v>-137.3</v>
      </c>
      <c r="I31" s="42"/>
      <c r="J31" s="42"/>
    </row>
    <row r="32" spans="1:10" s="11" customFormat="1" ht="32.25" customHeight="1">
      <c r="A32" s="34"/>
      <c r="B32" s="14" t="s">
        <v>5</v>
      </c>
      <c r="C32" s="49"/>
      <c r="D32" s="50">
        <f>D26+D27</f>
        <v>320497</v>
      </c>
      <c r="E32" s="50">
        <f>E26+E27</f>
        <v>331228.90851</v>
      </c>
      <c r="F32" s="51">
        <f>F26+F27</f>
        <v>210815.83999999997</v>
      </c>
      <c r="G32" s="13">
        <f>F32-D32</f>
        <v>-109681.16000000003</v>
      </c>
      <c r="H32" s="13">
        <f>F32-E32</f>
        <v>-120413.06851000001</v>
      </c>
      <c r="I32" s="40"/>
      <c r="J32" s="40"/>
    </row>
    <row r="33" spans="2:10" s="11" customFormat="1" ht="21" customHeight="1">
      <c r="B33" s="10"/>
      <c r="C33" s="16"/>
      <c r="D33" s="16"/>
      <c r="E33" s="17"/>
      <c r="F33" s="21"/>
      <c r="G33" s="21"/>
      <c r="H33" s="20"/>
      <c r="I33" s="40"/>
      <c r="J33" s="40"/>
    </row>
    <row r="34" spans="2:10" s="10" customFormat="1" ht="27" customHeight="1">
      <c r="B34" s="12" t="s">
        <v>10</v>
      </c>
      <c r="C34" s="52"/>
      <c r="D34" s="52"/>
      <c r="E34" s="15"/>
      <c r="F34" s="53"/>
      <c r="G34" s="54" t="s">
        <v>8</v>
      </c>
      <c r="H34" s="15"/>
      <c r="I34" s="42"/>
      <c r="J34" s="42"/>
    </row>
    <row r="35" spans="3:10" ht="15.75">
      <c r="C35" s="43"/>
      <c r="D35" s="43"/>
      <c r="E35" s="44"/>
      <c r="F35" s="7"/>
      <c r="G35" s="7"/>
      <c r="H35" s="41"/>
      <c r="I35" s="41"/>
      <c r="J35" s="41"/>
    </row>
    <row r="36" spans="3:10" ht="15.75">
      <c r="C36" s="43"/>
      <c r="D36" s="45"/>
      <c r="E36" s="45"/>
      <c r="F36" s="38">
        <f>F26-F7-F10</f>
        <v>154699.8</v>
      </c>
      <c r="G36" s="7"/>
      <c r="H36" s="41"/>
      <c r="I36" s="41"/>
      <c r="J36" s="41"/>
    </row>
    <row r="37" spans="3:10" ht="15.75">
      <c r="C37" s="43"/>
      <c r="D37" s="43"/>
      <c r="E37" s="44"/>
      <c r="F37" s="7"/>
      <c r="G37" s="7"/>
      <c r="H37" s="41"/>
      <c r="I37" s="41"/>
      <c r="J37" s="41"/>
    </row>
    <row r="38" spans="3:10" ht="15.75">
      <c r="C38" s="43"/>
      <c r="D38" s="43"/>
      <c r="E38" s="44"/>
      <c r="F38" s="7"/>
      <c r="G38" s="7"/>
      <c r="H38" s="41"/>
      <c r="I38" s="41"/>
      <c r="J38" s="41"/>
    </row>
    <row r="39" spans="3:10" ht="15.75">
      <c r="C39" s="43"/>
      <c r="D39" s="43"/>
      <c r="E39" s="44"/>
      <c r="F39" s="7"/>
      <c r="G39" s="7"/>
      <c r="H39" s="41"/>
      <c r="I39" s="41"/>
      <c r="J39" s="41"/>
    </row>
    <row r="40" ht="15.75">
      <c r="F40" s="7"/>
    </row>
    <row r="41" ht="15.75">
      <c r="F41" s="7"/>
    </row>
  </sheetData>
  <sheetProtection/>
  <mergeCells count="4">
    <mergeCell ref="B2:H2"/>
    <mergeCell ref="B3:H3"/>
    <mergeCell ref="A7:A8"/>
    <mergeCell ref="A10:A11"/>
  </mergeCells>
  <printOptions horizontalCentered="1"/>
  <pageMargins left="0.3937007874015748" right="0.1968503937007874" top="0.1968503937007874" bottom="0.1968503937007874" header="0.2362204724409449" footer="0.1574803149606299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u252108</cp:lastModifiedBy>
  <cp:lastPrinted>2018-12-13T06:26:04Z</cp:lastPrinted>
  <dcterms:created xsi:type="dcterms:W3CDTF">2003-01-18T09:16:14Z</dcterms:created>
  <dcterms:modified xsi:type="dcterms:W3CDTF">2018-12-13T07:31:31Z</dcterms:modified>
  <cp:category/>
  <cp:version/>
  <cp:contentType/>
  <cp:contentStatus/>
</cp:coreProperties>
</file>